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80" activeTab="1"/>
  </bookViews>
  <sheets>
    <sheet name="แบบบันทึก" sheetId="3" r:id="rId1"/>
    <sheet name="กรอกคะแนน" sheetId="2" r:id="rId2"/>
    <sheet name="แปลผล1" sheetId="4" r:id="rId3"/>
    <sheet name="แปลผล2" sheetId="5" r:id="rId4"/>
    <sheet name="summary" sheetId="6" r:id="rId5"/>
    <sheet name="กราฟ" sheetId="1" r:id="rId6"/>
  </sheets>
  <externalReferences>
    <externalReference r:id="rId7"/>
  </externalReferences>
  <definedNames>
    <definedName name="_xlnm.Print_Area" localSheetId="4">summary!$A$1:$W$43</definedName>
    <definedName name="_xlnm.Print_Area" localSheetId="1">กรอกคะแนน!$A$1:$BE$44</definedName>
    <definedName name="_xlnm.Print_Area" localSheetId="2">แปลผล1!$A$1:$BX$43</definedName>
    <definedName name="_xlnm.Print_Area" localSheetId="3">แปลผล2!$A$1:$W$43</definedName>
    <definedName name="_xlnm.Print_Titles" localSheetId="0">แบบบันทึก!$4:$4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6" l="1"/>
  <c r="B32" i="4" l="1"/>
  <c r="C32" i="4"/>
  <c r="D32" i="4"/>
  <c r="B33" i="4"/>
  <c r="C33" i="4"/>
  <c r="D33" i="4"/>
  <c r="B34" i="4"/>
  <c r="C34" i="4"/>
  <c r="D34" i="4"/>
  <c r="B35" i="4"/>
  <c r="C35" i="4"/>
  <c r="D35" i="4"/>
  <c r="A32" i="2" l="1"/>
  <c r="A33" i="2"/>
  <c r="A34" i="2"/>
  <c r="A35" i="2"/>
  <c r="E9" i="4" l="1"/>
  <c r="E9" i="5" s="1"/>
  <c r="E9" i="6" s="1"/>
  <c r="E10" i="4"/>
  <c r="E10" i="5" s="1"/>
  <c r="E10" i="6" s="1"/>
  <c r="E11" i="4"/>
  <c r="E11" i="5" s="1"/>
  <c r="E11" i="6" s="1"/>
  <c r="E12" i="4"/>
  <c r="E12" i="5" s="1"/>
  <c r="E12" i="6" s="1"/>
  <c r="E13" i="4"/>
  <c r="E13" i="5" s="1"/>
  <c r="E13" i="6" s="1"/>
  <c r="E14" i="4"/>
  <c r="E14" i="5" s="1"/>
  <c r="E14" i="6" s="1"/>
  <c r="E15" i="4"/>
  <c r="E15" i="5" s="1"/>
  <c r="E15" i="6" s="1"/>
  <c r="E16" i="4"/>
  <c r="E16" i="5" s="1"/>
  <c r="E16" i="6" s="1"/>
  <c r="E17" i="4"/>
  <c r="E17" i="5" s="1"/>
  <c r="E17" i="6" s="1"/>
  <c r="E18" i="4"/>
  <c r="E18" i="5" s="1"/>
  <c r="E18" i="6" s="1"/>
  <c r="E19" i="4"/>
  <c r="E19" i="5" s="1"/>
  <c r="E19" i="6" s="1"/>
  <c r="E20" i="4"/>
  <c r="E20" i="5" s="1"/>
  <c r="E20" i="6" s="1"/>
  <c r="E21" i="4"/>
  <c r="E21" i="5" s="1"/>
  <c r="E21" i="6" s="1"/>
  <c r="E22" i="4"/>
  <c r="E22" i="5" s="1"/>
  <c r="E22" i="6" s="1"/>
  <c r="E23" i="4"/>
  <c r="E23" i="5" s="1"/>
  <c r="E23" i="6" s="1"/>
  <c r="E24" i="4"/>
  <c r="E24" i="5" s="1"/>
  <c r="E24" i="6" s="1"/>
  <c r="E25" i="4"/>
  <c r="E25" i="5" s="1"/>
  <c r="E25" i="6" s="1"/>
  <c r="E26" i="4"/>
  <c r="E26" i="5" s="1"/>
  <c r="E26" i="6" s="1"/>
  <c r="E27" i="4"/>
  <c r="E27" i="5" s="1"/>
  <c r="E27" i="6" s="1"/>
  <c r="E28" i="4"/>
  <c r="E28" i="5" s="1"/>
  <c r="E28" i="6" s="1"/>
  <c r="E29" i="4"/>
  <c r="E29" i="5" s="1"/>
  <c r="E29" i="6" s="1"/>
  <c r="E30" i="4"/>
  <c r="E30" i="5" s="1"/>
  <c r="E30" i="6" s="1"/>
  <c r="E31" i="4"/>
  <c r="E31" i="5" s="1"/>
  <c r="E31" i="6" s="1"/>
  <c r="E32" i="4"/>
  <c r="E32" i="5" s="1"/>
  <c r="E33" i="4"/>
  <c r="E33" i="5" s="1"/>
  <c r="E34" i="4"/>
  <c r="E34" i="5" s="1"/>
  <c r="E35" i="4"/>
  <c r="E35" i="5" s="1"/>
  <c r="E36" i="4"/>
  <c r="E36" i="5" s="1"/>
  <c r="E37" i="4"/>
  <c r="E37" i="5" s="1"/>
  <c r="E38" i="4"/>
  <c r="E38" i="5" s="1"/>
  <c r="E39" i="4"/>
  <c r="E39" i="5" s="1"/>
  <c r="E40" i="4"/>
  <c r="E40" i="5" s="1"/>
  <c r="E41" i="4"/>
  <c r="E41" i="5" s="1"/>
  <c r="E43" i="4"/>
  <c r="E43" i="5" s="1"/>
  <c r="E5" i="4"/>
  <c r="E5" i="5" s="1"/>
  <c r="E5" i="6" s="1"/>
  <c r="E6" i="4"/>
  <c r="E6" i="5" s="1"/>
  <c r="E6" i="6" s="1"/>
  <c r="E7" i="4"/>
  <c r="E7" i="5" s="1"/>
  <c r="E7" i="6" s="1"/>
  <c r="E8" i="4"/>
  <c r="E8" i="5" s="1"/>
  <c r="E8" i="6" s="1"/>
  <c r="E4" i="4"/>
  <c r="E4" i="5" s="1"/>
  <c r="E4" i="6" s="1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D7" i="6"/>
  <c r="C7" i="6"/>
  <c r="B7" i="6"/>
  <c r="D6" i="6"/>
  <c r="C6" i="6"/>
  <c r="B6" i="6"/>
  <c r="D5" i="6"/>
  <c r="C5" i="6"/>
  <c r="B5" i="6"/>
  <c r="D4" i="6"/>
  <c r="C4" i="6"/>
  <c r="B4" i="6"/>
  <c r="D35" i="5" l="1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BV4" i="4" l="1"/>
  <c r="T4" i="5" s="1"/>
  <c r="U4" i="5" s="1"/>
  <c r="BJ36" i="4"/>
  <c r="BH4" i="4"/>
  <c r="H4" i="6" s="1"/>
  <c r="I4" i="6" s="1"/>
  <c r="BN4" i="4"/>
  <c r="P4" i="6" s="1"/>
  <c r="Q4" i="6" s="1"/>
  <c r="BJ32" i="4"/>
  <c r="BF40" i="4"/>
  <c r="BJ38" i="4"/>
  <c r="BV41" i="4"/>
  <c r="BJ34" i="4"/>
  <c r="BJ30" i="4"/>
  <c r="BJ28" i="4"/>
  <c r="BJ26" i="4"/>
  <c r="BV24" i="4"/>
  <c r="BV22" i="4"/>
  <c r="BG20" i="4"/>
  <c r="BR16" i="4"/>
  <c r="BG12" i="4"/>
  <c r="BR9" i="4"/>
  <c r="BH41" i="4"/>
  <c r="BJ37" i="4"/>
  <c r="BJ33" i="4"/>
  <c r="BJ29" i="4"/>
  <c r="BJ25" i="4"/>
  <c r="BF22" i="4"/>
  <c r="BX12" i="4"/>
  <c r="BR7" i="4"/>
  <c r="BJ43" i="4"/>
  <c r="BJ39" i="4"/>
  <c r="BJ35" i="4"/>
  <c r="BJ31" i="4"/>
  <c r="BJ27" i="4"/>
  <c r="BF24" i="4"/>
  <c r="BR18" i="4"/>
  <c r="BR10" i="4"/>
  <c r="BV43" i="4"/>
  <c r="BF43" i="4"/>
  <c r="BV40" i="4"/>
  <c r="BV39" i="4"/>
  <c r="BF39" i="4"/>
  <c r="BV37" i="4"/>
  <c r="BF37" i="4"/>
  <c r="BV35" i="4"/>
  <c r="BF35" i="4"/>
  <c r="BV33" i="4"/>
  <c r="BF33" i="4"/>
  <c r="BV31" i="4"/>
  <c r="BF31" i="4"/>
  <c r="BV29" i="4"/>
  <c r="BF29" i="4"/>
  <c r="BV27" i="4"/>
  <c r="BF27" i="4"/>
  <c r="BV25" i="4"/>
  <c r="BF25" i="4"/>
  <c r="BK6" i="4"/>
  <c r="BN41" i="4"/>
  <c r="BX14" i="4"/>
  <c r="BI4" i="4"/>
  <c r="BJ4" i="4"/>
  <c r="BR4" i="4"/>
  <c r="BG4" i="4"/>
  <c r="BK4" i="4"/>
  <c r="BX4" i="4"/>
  <c r="BN43" i="4"/>
  <c r="BH43" i="4"/>
  <c r="BX41" i="4"/>
  <c r="BR41" i="4"/>
  <c r="BF41" i="4"/>
  <c r="BJ41" i="4"/>
  <c r="BJ24" i="4"/>
  <c r="BJ22" i="4"/>
  <c r="BI19" i="4"/>
  <c r="BI16" i="4"/>
  <c r="BR15" i="4"/>
  <c r="BK12" i="4"/>
  <c r="BI10" i="4"/>
  <c r="BJ40" i="4"/>
  <c r="BJ23" i="4"/>
  <c r="BX20" i="4"/>
  <c r="BK20" i="4"/>
  <c r="BR17" i="4"/>
  <c r="BG14" i="4"/>
  <c r="BI11" i="4"/>
  <c r="BR8" i="4"/>
  <c r="BI8" i="4"/>
  <c r="BX6" i="4"/>
  <c r="BG6" i="4"/>
  <c r="BI18" i="4"/>
  <c r="BK14" i="4"/>
  <c r="BX43" i="4"/>
  <c r="BR43" i="4"/>
  <c r="BK43" i="4"/>
  <c r="BI43" i="4"/>
  <c r="BG43" i="4"/>
  <c r="BN40" i="4"/>
  <c r="BH40" i="4"/>
  <c r="BR21" i="4"/>
  <c r="BI21" i="4"/>
  <c r="BR20" i="4"/>
  <c r="BI20" i="4"/>
  <c r="BX18" i="4"/>
  <c r="BK18" i="4"/>
  <c r="BG18" i="4"/>
  <c r="BI15" i="4"/>
  <c r="BR14" i="4"/>
  <c r="BI14" i="4"/>
  <c r="BR11" i="4"/>
  <c r="BX8" i="4"/>
  <c r="BK8" i="4"/>
  <c r="BG8" i="4"/>
  <c r="BR5" i="4"/>
  <c r="BI5" i="4"/>
  <c r="BN39" i="4"/>
  <c r="BH39" i="4"/>
  <c r="BV38" i="4"/>
  <c r="BF38" i="4"/>
  <c r="BN37" i="4"/>
  <c r="BH37" i="4"/>
  <c r="BV36" i="4"/>
  <c r="BF36" i="4"/>
  <c r="BN35" i="4"/>
  <c r="BH35" i="4"/>
  <c r="BV34" i="4"/>
  <c r="BF34" i="4"/>
  <c r="BN33" i="4"/>
  <c r="BH33" i="4"/>
  <c r="BV32" i="4"/>
  <c r="BF32" i="4"/>
  <c r="BN31" i="4"/>
  <c r="BH31" i="4"/>
  <c r="BV30" i="4"/>
  <c r="BF30" i="4"/>
  <c r="BN29" i="4"/>
  <c r="BH29" i="4"/>
  <c r="BV28" i="4"/>
  <c r="BF28" i="4"/>
  <c r="BN27" i="4"/>
  <c r="BH27" i="4"/>
  <c r="BV26" i="4"/>
  <c r="BF26" i="4"/>
  <c r="BN25" i="4"/>
  <c r="BH25" i="4"/>
  <c r="BN24" i="4"/>
  <c r="BH24" i="4"/>
  <c r="BV23" i="4"/>
  <c r="BF23" i="4"/>
  <c r="BN22" i="4"/>
  <c r="BH22" i="4"/>
  <c r="BR19" i="4"/>
  <c r="BX16" i="4"/>
  <c r="BK16" i="4"/>
  <c r="BG16" i="4"/>
  <c r="BR13" i="4"/>
  <c r="BI13" i="4"/>
  <c r="BR12" i="4"/>
  <c r="BI12" i="4"/>
  <c r="BX10" i="4"/>
  <c r="BK10" i="4"/>
  <c r="BG10" i="4"/>
  <c r="BI7" i="4"/>
  <c r="BR6" i="4"/>
  <c r="BI6" i="4"/>
  <c r="BN38" i="4"/>
  <c r="BH38" i="4"/>
  <c r="BN36" i="4"/>
  <c r="BH36" i="4"/>
  <c r="BN34" i="4"/>
  <c r="BH34" i="4"/>
  <c r="BN32" i="4"/>
  <c r="BH32" i="4"/>
  <c r="BN30" i="4"/>
  <c r="BH30" i="4"/>
  <c r="BN28" i="4"/>
  <c r="BH28" i="4"/>
  <c r="BN26" i="4"/>
  <c r="BH26" i="4"/>
  <c r="BN23" i="4"/>
  <c r="BH23" i="4"/>
  <c r="BI17" i="4"/>
  <c r="BI9" i="4"/>
  <c r="BX40" i="4"/>
  <c r="BR40" i="4"/>
  <c r="BK40" i="4"/>
  <c r="BI40" i="4"/>
  <c r="BG40" i="4"/>
  <c r="BX38" i="4"/>
  <c r="BR38" i="4"/>
  <c r="BK38" i="4"/>
  <c r="BI38" i="4"/>
  <c r="BG38" i="4"/>
  <c r="BX36" i="4"/>
  <c r="BR36" i="4"/>
  <c r="BK36" i="4"/>
  <c r="BI36" i="4"/>
  <c r="BG36" i="4"/>
  <c r="BX34" i="4"/>
  <c r="BR34" i="4"/>
  <c r="BK34" i="4"/>
  <c r="BI34" i="4"/>
  <c r="BG34" i="4"/>
  <c r="BX32" i="4"/>
  <c r="BR32" i="4"/>
  <c r="BK32" i="4"/>
  <c r="BI32" i="4"/>
  <c r="BG32" i="4"/>
  <c r="BX30" i="4"/>
  <c r="BR30" i="4"/>
  <c r="BK30" i="4"/>
  <c r="BI30" i="4"/>
  <c r="BG30" i="4"/>
  <c r="BX28" i="4"/>
  <c r="BR28" i="4"/>
  <c r="BK28" i="4"/>
  <c r="BI28" i="4"/>
  <c r="BG28" i="4"/>
  <c r="BX26" i="4"/>
  <c r="BR26" i="4"/>
  <c r="BK26" i="4"/>
  <c r="BI26" i="4"/>
  <c r="BG26" i="4"/>
  <c r="BX23" i="4"/>
  <c r="BR23" i="4"/>
  <c r="BK23" i="4"/>
  <c r="BI23" i="4"/>
  <c r="BG23" i="4"/>
  <c r="BX21" i="4"/>
  <c r="BV21" i="4"/>
  <c r="BN21" i="4"/>
  <c r="BF21" i="4"/>
  <c r="BK21" i="4"/>
  <c r="BJ21" i="4"/>
  <c r="BH21" i="4"/>
  <c r="BG21" i="4"/>
  <c r="BX17" i="4"/>
  <c r="BV17" i="4"/>
  <c r="BN17" i="4"/>
  <c r="BF17" i="4"/>
  <c r="BK17" i="4"/>
  <c r="BJ17" i="4"/>
  <c r="BH17" i="4"/>
  <c r="BG17" i="4"/>
  <c r="BX13" i="4"/>
  <c r="BV13" i="4"/>
  <c r="BN13" i="4"/>
  <c r="BF13" i="4"/>
  <c r="BK13" i="4"/>
  <c r="BJ13" i="4"/>
  <c r="BH13" i="4"/>
  <c r="BG13" i="4"/>
  <c r="BX9" i="4"/>
  <c r="BV9" i="4"/>
  <c r="BN9" i="4"/>
  <c r="BF9" i="4"/>
  <c r="BK9" i="4"/>
  <c r="BJ9" i="4"/>
  <c r="BH9" i="4"/>
  <c r="BG9" i="4"/>
  <c r="BX5" i="4"/>
  <c r="BV5" i="4"/>
  <c r="BN5" i="4"/>
  <c r="BF5" i="4"/>
  <c r="BK5" i="4"/>
  <c r="BJ5" i="4"/>
  <c r="BH5" i="4"/>
  <c r="BG5" i="4"/>
  <c r="BK41" i="4"/>
  <c r="BI41" i="4"/>
  <c r="BG41" i="4"/>
  <c r="BX39" i="4"/>
  <c r="BR39" i="4"/>
  <c r="BK39" i="4"/>
  <c r="BI39" i="4"/>
  <c r="BG39" i="4"/>
  <c r="BX37" i="4"/>
  <c r="BR37" i="4"/>
  <c r="BK37" i="4"/>
  <c r="BI37" i="4"/>
  <c r="BG37" i="4"/>
  <c r="BX35" i="4"/>
  <c r="BR35" i="4"/>
  <c r="BK35" i="4"/>
  <c r="BI35" i="4"/>
  <c r="BG35" i="4"/>
  <c r="BX33" i="4"/>
  <c r="BR33" i="4"/>
  <c r="BK33" i="4"/>
  <c r="BI33" i="4"/>
  <c r="BG33" i="4"/>
  <c r="BX31" i="4"/>
  <c r="BR31" i="4"/>
  <c r="BK31" i="4"/>
  <c r="BI31" i="4"/>
  <c r="BG31" i="4"/>
  <c r="BX29" i="4"/>
  <c r="BR29" i="4"/>
  <c r="BK29" i="4"/>
  <c r="BI29" i="4"/>
  <c r="BG29" i="4"/>
  <c r="BX27" i="4"/>
  <c r="BR27" i="4"/>
  <c r="BK27" i="4"/>
  <c r="BI27" i="4"/>
  <c r="BG27" i="4"/>
  <c r="BX25" i="4"/>
  <c r="BR25" i="4"/>
  <c r="BK25" i="4"/>
  <c r="BI25" i="4"/>
  <c r="BG25" i="4"/>
  <c r="BX24" i="4"/>
  <c r="BR24" i="4"/>
  <c r="BK24" i="4"/>
  <c r="BI24" i="4"/>
  <c r="BG24" i="4"/>
  <c r="BX22" i="4"/>
  <c r="BR22" i="4"/>
  <c r="BK22" i="4"/>
  <c r="BI22" i="4"/>
  <c r="BG22" i="4"/>
  <c r="BX19" i="4"/>
  <c r="BV19" i="4"/>
  <c r="BN19" i="4"/>
  <c r="BF19" i="4"/>
  <c r="BK19" i="4"/>
  <c r="BJ19" i="4"/>
  <c r="BH19" i="4"/>
  <c r="BG19" i="4"/>
  <c r="BX15" i="4"/>
  <c r="BV15" i="4"/>
  <c r="BN15" i="4"/>
  <c r="BF15" i="4"/>
  <c r="BK15" i="4"/>
  <c r="BJ15" i="4"/>
  <c r="BH15" i="4"/>
  <c r="BG15" i="4"/>
  <c r="BX11" i="4"/>
  <c r="BV11" i="4"/>
  <c r="BN11" i="4"/>
  <c r="BF11" i="4"/>
  <c r="BK11" i="4"/>
  <c r="BJ11" i="4"/>
  <c r="BH11" i="4"/>
  <c r="BG11" i="4"/>
  <c r="BX7" i="4"/>
  <c r="BV7" i="4"/>
  <c r="BN7" i="4"/>
  <c r="BF7" i="4"/>
  <c r="BK7" i="4"/>
  <c r="BJ7" i="4"/>
  <c r="BH7" i="4"/>
  <c r="BG7" i="4"/>
  <c r="BV20" i="4"/>
  <c r="BN20" i="4"/>
  <c r="BF20" i="4"/>
  <c r="BJ20" i="4"/>
  <c r="BH20" i="4"/>
  <c r="BV18" i="4"/>
  <c r="BN18" i="4"/>
  <c r="BF18" i="4"/>
  <c r="BJ18" i="4"/>
  <c r="BH18" i="4"/>
  <c r="BV16" i="4"/>
  <c r="BN16" i="4"/>
  <c r="BF16" i="4"/>
  <c r="BJ16" i="4"/>
  <c r="BH16" i="4"/>
  <c r="BV14" i="4"/>
  <c r="BN14" i="4"/>
  <c r="BF14" i="4"/>
  <c r="BJ14" i="4"/>
  <c r="BH14" i="4"/>
  <c r="BV12" i="4"/>
  <c r="BN12" i="4"/>
  <c r="BF12" i="4"/>
  <c r="BJ12" i="4"/>
  <c r="BH12" i="4"/>
  <c r="BV10" i="4"/>
  <c r="BN10" i="4"/>
  <c r="BF10" i="4"/>
  <c r="BJ10" i="4"/>
  <c r="BH10" i="4"/>
  <c r="BV8" i="4"/>
  <c r="BN8" i="4"/>
  <c r="BF8" i="4"/>
  <c r="BJ8" i="4"/>
  <c r="BH8" i="4"/>
  <c r="BV6" i="4"/>
  <c r="BN6" i="4"/>
  <c r="BF6" i="4"/>
  <c r="BJ6" i="4"/>
  <c r="BH6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D4" i="4"/>
  <c r="C4" i="4"/>
  <c r="B4" i="4"/>
  <c r="BF4" i="4"/>
  <c r="L36" i="5" l="1"/>
  <c r="M36" i="5" s="1"/>
  <c r="L32" i="5"/>
  <c r="M32" i="5" s="1"/>
  <c r="T4" i="6"/>
  <c r="U4" i="6" s="1"/>
  <c r="P4" i="5"/>
  <c r="Q4" i="5" s="1"/>
  <c r="H4" i="5"/>
  <c r="I4" i="5" s="1"/>
  <c r="L6" i="5"/>
  <c r="M6" i="5" s="1"/>
  <c r="L6" i="6"/>
  <c r="M6" i="6" s="1"/>
  <c r="P6" i="5"/>
  <c r="Q6" i="5" s="1"/>
  <c r="P6" i="6"/>
  <c r="Q6" i="6" s="1"/>
  <c r="H8" i="5"/>
  <c r="I8" i="5" s="1"/>
  <c r="H8" i="6"/>
  <c r="I8" i="6" s="1"/>
  <c r="T8" i="5"/>
  <c r="U8" i="5" s="1"/>
  <c r="T8" i="6"/>
  <c r="U8" i="6" s="1"/>
  <c r="L10" i="5"/>
  <c r="M10" i="5" s="1"/>
  <c r="L10" i="6"/>
  <c r="M10" i="6" s="1"/>
  <c r="P10" i="5"/>
  <c r="Q10" i="5" s="1"/>
  <c r="P10" i="6"/>
  <c r="Q10" i="6" s="1"/>
  <c r="H12" i="5"/>
  <c r="I12" i="5" s="1"/>
  <c r="H12" i="6"/>
  <c r="I12" i="6" s="1"/>
  <c r="T12" i="5"/>
  <c r="U12" i="5" s="1"/>
  <c r="T12" i="6"/>
  <c r="U12" i="6" s="1"/>
  <c r="L14" i="5"/>
  <c r="M14" i="5" s="1"/>
  <c r="L14" i="6"/>
  <c r="M14" i="6" s="1"/>
  <c r="P14" i="5"/>
  <c r="Q14" i="5" s="1"/>
  <c r="P14" i="6"/>
  <c r="Q14" i="6" s="1"/>
  <c r="H16" i="5"/>
  <c r="I16" i="5" s="1"/>
  <c r="H16" i="6"/>
  <c r="I16" i="6" s="1"/>
  <c r="T16" i="5"/>
  <c r="U16" i="5" s="1"/>
  <c r="T16" i="6"/>
  <c r="U16" i="6" s="1"/>
  <c r="L18" i="5"/>
  <c r="M18" i="5" s="1"/>
  <c r="L18" i="6"/>
  <c r="M18" i="6" s="1"/>
  <c r="P18" i="5"/>
  <c r="Q18" i="5" s="1"/>
  <c r="P18" i="6"/>
  <c r="Q18" i="6" s="1"/>
  <c r="H20" i="5"/>
  <c r="I20" i="5" s="1"/>
  <c r="H20" i="6"/>
  <c r="I20" i="6" s="1"/>
  <c r="T20" i="5"/>
  <c r="U20" i="5" s="1"/>
  <c r="T20" i="6"/>
  <c r="U20" i="6" s="1"/>
  <c r="H7" i="5"/>
  <c r="I7" i="5" s="1"/>
  <c r="H7" i="6"/>
  <c r="I7" i="6" s="1"/>
  <c r="N7" i="5"/>
  <c r="O7" i="5" s="1"/>
  <c r="N7" i="6"/>
  <c r="O7" i="6" s="1"/>
  <c r="P7" i="5"/>
  <c r="Q7" i="5" s="1"/>
  <c r="P7" i="6"/>
  <c r="Q7" i="6" s="1"/>
  <c r="V7" i="5"/>
  <c r="W7" i="5" s="1"/>
  <c r="V7" i="6"/>
  <c r="W7" i="6" s="1"/>
  <c r="H11" i="5"/>
  <c r="I11" i="5" s="1"/>
  <c r="H11" i="6"/>
  <c r="I11" i="6" s="1"/>
  <c r="N11" i="5"/>
  <c r="O11" i="5" s="1"/>
  <c r="N11" i="6"/>
  <c r="O11" i="6" s="1"/>
  <c r="P11" i="5"/>
  <c r="Q11" i="5" s="1"/>
  <c r="P11" i="6"/>
  <c r="Q11" i="6" s="1"/>
  <c r="V11" i="5"/>
  <c r="W11" i="5" s="1"/>
  <c r="V11" i="6"/>
  <c r="W11" i="6" s="1"/>
  <c r="H15" i="5"/>
  <c r="I15" i="5" s="1"/>
  <c r="H15" i="6"/>
  <c r="I15" i="6" s="1"/>
  <c r="N15" i="5"/>
  <c r="O15" i="5" s="1"/>
  <c r="N15" i="6"/>
  <c r="O15" i="6" s="1"/>
  <c r="P15" i="5"/>
  <c r="Q15" i="5" s="1"/>
  <c r="P15" i="6"/>
  <c r="Q15" i="6" s="1"/>
  <c r="V15" i="5"/>
  <c r="W15" i="5" s="1"/>
  <c r="V15" i="6"/>
  <c r="W15" i="6" s="1"/>
  <c r="H19" i="5"/>
  <c r="I19" i="5" s="1"/>
  <c r="H19" i="6"/>
  <c r="I19" i="6" s="1"/>
  <c r="N19" i="5"/>
  <c r="O19" i="5" s="1"/>
  <c r="N19" i="6"/>
  <c r="O19" i="6" s="1"/>
  <c r="P19" i="5"/>
  <c r="Q19" i="5" s="1"/>
  <c r="P19" i="6"/>
  <c r="Q19" i="6" s="1"/>
  <c r="V19" i="5"/>
  <c r="W19" i="5" s="1"/>
  <c r="V19" i="6"/>
  <c r="W19" i="6" s="1"/>
  <c r="J22" i="5"/>
  <c r="K22" i="5" s="1"/>
  <c r="J22" i="6"/>
  <c r="K22" i="6" s="1"/>
  <c r="R22" i="5"/>
  <c r="S22" i="5" s="1"/>
  <c r="R22" i="6"/>
  <c r="S22" i="6" s="1"/>
  <c r="F24" i="5"/>
  <c r="G24" i="5" s="1"/>
  <c r="F24" i="6"/>
  <c r="G24" i="6" s="1"/>
  <c r="N24" i="5"/>
  <c r="O24" i="5" s="1"/>
  <c r="N24" i="6"/>
  <c r="O24" i="6" s="1"/>
  <c r="V24" i="5"/>
  <c r="W24" i="5" s="1"/>
  <c r="V24" i="6"/>
  <c r="W24" i="6" s="1"/>
  <c r="J25" i="5"/>
  <c r="K25" i="5" s="1"/>
  <c r="J25" i="6"/>
  <c r="K25" i="6" s="1"/>
  <c r="R25" i="5"/>
  <c r="S25" i="5" s="1"/>
  <c r="R25" i="6"/>
  <c r="S25" i="6" s="1"/>
  <c r="F27" i="5"/>
  <c r="G27" i="5" s="1"/>
  <c r="F27" i="6"/>
  <c r="G27" i="6" s="1"/>
  <c r="N27" i="5"/>
  <c r="O27" i="5" s="1"/>
  <c r="N27" i="6"/>
  <c r="O27" i="6" s="1"/>
  <c r="V27" i="5"/>
  <c r="W27" i="5" s="1"/>
  <c r="V27" i="6"/>
  <c r="W27" i="6" s="1"/>
  <c r="J29" i="5"/>
  <c r="K29" i="5" s="1"/>
  <c r="J29" i="6"/>
  <c r="K29" i="6" s="1"/>
  <c r="R29" i="5"/>
  <c r="S29" i="5" s="1"/>
  <c r="R29" i="6"/>
  <c r="S29" i="6" s="1"/>
  <c r="F31" i="5"/>
  <c r="G31" i="5" s="1"/>
  <c r="F31" i="6"/>
  <c r="N31" i="5"/>
  <c r="O31" i="5" s="1"/>
  <c r="N31" i="6"/>
  <c r="O31" i="6" s="1"/>
  <c r="V31" i="5"/>
  <c r="W31" i="5" s="1"/>
  <c r="V31" i="6"/>
  <c r="W31" i="6" s="1"/>
  <c r="J33" i="5"/>
  <c r="K33" i="5" s="1"/>
  <c r="R33" i="5"/>
  <c r="S33" i="5" s="1"/>
  <c r="F35" i="5"/>
  <c r="G35" i="5" s="1"/>
  <c r="N35" i="5"/>
  <c r="O35" i="5" s="1"/>
  <c r="V35" i="5"/>
  <c r="W35" i="5" s="1"/>
  <c r="J37" i="5"/>
  <c r="K37" i="5" s="1"/>
  <c r="R37" i="5"/>
  <c r="S37" i="5" s="1"/>
  <c r="F39" i="5"/>
  <c r="N39" i="5"/>
  <c r="V39" i="5"/>
  <c r="W39" i="5" s="1"/>
  <c r="J41" i="5"/>
  <c r="K41" i="5" s="1"/>
  <c r="F5" i="5"/>
  <c r="G5" i="5" s="1"/>
  <c r="F5" i="6"/>
  <c r="G5" i="6" s="1"/>
  <c r="L5" i="5"/>
  <c r="M5" i="5" s="1"/>
  <c r="L5" i="6"/>
  <c r="M5" i="6" s="1"/>
  <c r="T5" i="5"/>
  <c r="U5" i="5" s="1"/>
  <c r="T5" i="6"/>
  <c r="U5" i="6" s="1"/>
  <c r="F9" i="5"/>
  <c r="G9" i="5" s="1"/>
  <c r="F9" i="6"/>
  <c r="G9" i="6" s="1"/>
  <c r="L9" i="5"/>
  <c r="M9" i="5" s="1"/>
  <c r="L9" i="6"/>
  <c r="M9" i="6" s="1"/>
  <c r="T9" i="5"/>
  <c r="U9" i="5" s="1"/>
  <c r="T9" i="6"/>
  <c r="U9" i="6" s="1"/>
  <c r="F13" i="5"/>
  <c r="G13" i="5" s="1"/>
  <c r="F13" i="6"/>
  <c r="G13" i="6" s="1"/>
  <c r="L13" i="5"/>
  <c r="M13" i="5" s="1"/>
  <c r="L13" i="6"/>
  <c r="M13" i="6" s="1"/>
  <c r="T13" i="5"/>
  <c r="U13" i="5" s="1"/>
  <c r="T13" i="6"/>
  <c r="U13" i="6" s="1"/>
  <c r="F17" i="5"/>
  <c r="G17" i="5" s="1"/>
  <c r="F17" i="6"/>
  <c r="G17" i="6" s="1"/>
  <c r="L17" i="5"/>
  <c r="M17" i="5" s="1"/>
  <c r="L17" i="6"/>
  <c r="M17" i="6" s="1"/>
  <c r="T17" i="5"/>
  <c r="U17" i="5" s="1"/>
  <c r="T17" i="6"/>
  <c r="U17" i="6" s="1"/>
  <c r="F21" i="5"/>
  <c r="G21" i="5" s="1"/>
  <c r="F21" i="6"/>
  <c r="G21" i="6" s="1"/>
  <c r="L21" i="5"/>
  <c r="M21" i="5" s="1"/>
  <c r="L21" i="6"/>
  <c r="M21" i="6" s="1"/>
  <c r="T21" i="5"/>
  <c r="U21" i="5" s="1"/>
  <c r="T21" i="6"/>
  <c r="U21" i="6" s="1"/>
  <c r="F23" i="5"/>
  <c r="G23" i="5" s="1"/>
  <c r="F23" i="6"/>
  <c r="G23" i="6" s="1"/>
  <c r="N23" i="5"/>
  <c r="O23" i="5" s="1"/>
  <c r="N23" i="6"/>
  <c r="O23" i="6" s="1"/>
  <c r="V23" i="5"/>
  <c r="W23" i="5" s="1"/>
  <c r="V23" i="6"/>
  <c r="W23" i="6" s="1"/>
  <c r="F26" i="5"/>
  <c r="G26" i="5" s="1"/>
  <c r="F26" i="6"/>
  <c r="G26" i="6" s="1"/>
  <c r="N26" i="5"/>
  <c r="O26" i="5" s="1"/>
  <c r="N26" i="6"/>
  <c r="O26" i="6" s="1"/>
  <c r="V26" i="5"/>
  <c r="W26" i="5" s="1"/>
  <c r="V26" i="6"/>
  <c r="W26" i="6" s="1"/>
  <c r="J28" i="5"/>
  <c r="K28" i="5" s="1"/>
  <c r="J28" i="6"/>
  <c r="K28" i="6" s="1"/>
  <c r="R28" i="5"/>
  <c r="S28" i="5" s="1"/>
  <c r="R28" i="6"/>
  <c r="S28" i="6" s="1"/>
  <c r="F30" i="5"/>
  <c r="G30" i="5" s="1"/>
  <c r="F30" i="6"/>
  <c r="G30" i="6" s="1"/>
  <c r="N30" i="5"/>
  <c r="O30" i="5" s="1"/>
  <c r="N30" i="6"/>
  <c r="O30" i="6" s="1"/>
  <c r="V30" i="5"/>
  <c r="W30" i="5" s="1"/>
  <c r="V30" i="6"/>
  <c r="W30" i="6" s="1"/>
  <c r="J32" i="5"/>
  <c r="K32" i="5" s="1"/>
  <c r="R32" i="5"/>
  <c r="S32" i="5" s="1"/>
  <c r="F34" i="5"/>
  <c r="G34" i="5" s="1"/>
  <c r="N34" i="5"/>
  <c r="V34" i="5"/>
  <c r="W34" i="5" s="1"/>
  <c r="J36" i="5"/>
  <c r="K36" i="5" s="1"/>
  <c r="R36" i="5"/>
  <c r="S36" i="5" s="1"/>
  <c r="F38" i="5"/>
  <c r="G38" i="5" s="1"/>
  <c r="N38" i="5"/>
  <c r="O38" i="5" s="1"/>
  <c r="V38" i="5"/>
  <c r="W38" i="5" s="1"/>
  <c r="J40" i="5"/>
  <c r="K40" i="5" s="1"/>
  <c r="R40" i="5"/>
  <c r="S40" i="5" s="1"/>
  <c r="J9" i="5"/>
  <c r="K9" i="5" s="1"/>
  <c r="J9" i="6"/>
  <c r="K9" i="6" s="1"/>
  <c r="H23" i="5"/>
  <c r="I23" i="5" s="1"/>
  <c r="H23" i="6"/>
  <c r="I23" i="6" s="1"/>
  <c r="H26" i="5"/>
  <c r="I26" i="5" s="1"/>
  <c r="H26" i="6"/>
  <c r="I26" i="6" s="1"/>
  <c r="H28" i="5"/>
  <c r="I28" i="5" s="1"/>
  <c r="H28" i="6"/>
  <c r="I28" i="6" s="1"/>
  <c r="H30" i="5"/>
  <c r="I30" i="5" s="1"/>
  <c r="H30" i="6"/>
  <c r="I30" i="6" s="1"/>
  <c r="H32" i="5"/>
  <c r="I32" i="5" s="1"/>
  <c r="H34" i="5"/>
  <c r="H36" i="5"/>
  <c r="I36" i="5" s="1"/>
  <c r="H38" i="5"/>
  <c r="I38" i="5" s="1"/>
  <c r="J6" i="5"/>
  <c r="K6" i="5" s="1"/>
  <c r="J6" i="6"/>
  <c r="K6" i="6" s="1"/>
  <c r="J7" i="5"/>
  <c r="K7" i="5" s="1"/>
  <c r="J7" i="6"/>
  <c r="K7" i="6" s="1"/>
  <c r="N10" i="5"/>
  <c r="O10" i="5" s="1"/>
  <c r="N10" i="6"/>
  <c r="O10" i="6" s="1"/>
  <c r="J12" i="5"/>
  <c r="K12" i="5" s="1"/>
  <c r="J12" i="6"/>
  <c r="K12" i="6" s="1"/>
  <c r="J13" i="5"/>
  <c r="K13" i="5" s="1"/>
  <c r="J13" i="6"/>
  <c r="K13" i="6" s="1"/>
  <c r="F16" i="5"/>
  <c r="G16" i="5" s="1"/>
  <c r="F16" i="6"/>
  <c r="G16" i="6" s="1"/>
  <c r="V16" i="5"/>
  <c r="W16" i="5" s="1"/>
  <c r="V16" i="6"/>
  <c r="W16" i="6" s="1"/>
  <c r="H22" i="5"/>
  <c r="I22" i="5" s="1"/>
  <c r="H22" i="6"/>
  <c r="I22" i="6" s="1"/>
  <c r="H24" i="5"/>
  <c r="I24" i="5" s="1"/>
  <c r="H24" i="6"/>
  <c r="I24" i="6" s="1"/>
  <c r="H25" i="5"/>
  <c r="I25" i="5" s="1"/>
  <c r="H25" i="6"/>
  <c r="I25" i="6" s="1"/>
  <c r="H27" i="5"/>
  <c r="I27" i="5" s="1"/>
  <c r="H27" i="6"/>
  <c r="I27" i="6" s="1"/>
  <c r="H29" i="5"/>
  <c r="I29" i="5" s="1"/>
  <c r="H29" i="6"/>
  <c r="I29" i="6" s="1"/>
  <c r="H31" i="5"/>
  <c r="I31" i="5" s="1"/>
  <c r="H31" i="6"/>
  <c r="I31" i="6" s="1"/>
  <c r="H33" i="5"/>
  <c r="I33" i="5" s="1"/>
  <c r="H35" i="5"/>
  <c r="I35" i="5" s="1"/>
  <c r="H37" i="5"/>
  <c r="I37" i="5" s="1"/>
  <c r="H39" i="5"/>
  <c r="I39" i="5" s="1"/>
  <c r="J5" i="5"/>
  <c r="K5" i="5" s="1"/>
  <c r="J5" i="6"/>
  <c r="K5" i="6" s="1"/>
  <c r="F8" i="5"/>
  <c r="G8" i="5" s="1"/>
  <c r="F8" i="6"/>
  <c r="G8" i="6" s="1"/>
  <c r="V8" i="5"/>
  <c r="W8" i="5" s="1"/>
  <c r="V8" i="6"/>
  <c r="W8" i="6" s="1"/>
  <c r="J14" i="5"/>
  <c r="K14" i="5" s="1"/>
  <c r="J14" i="6"/>
  <c r="K14" i="6" s="1"/>
  <c r="J15" i="5"/>
  <c r="K15" i="5" s="1"/>
  <c r="J15" i="6"/>
  <c r="K15" i="6" s="1"/>
  <c r="N18" i="5"/>
  <c r="O18" i="5" s="1"/>
  <c r="N18" i="6"/>
  <c r="O18" i="6" s="1"/>
  <c r="J20" i="5"/>
  <c r="K20" i="5" s="1"/>
  <c r="J20" i="6"/>
  <c r="K20" i="6" s="1"/>
  <c r="J21" i="5"/>
  <c r="K21" i="5" s="1"/>
  <c r="J21" i="6"/>
  <c r="K21" i="6" s="1"/>
  <c r="H40" i="5"/>
  <c r="I40" i="5" s="1"/>
  <c r="F43" i="5"/>
  <c r="N43" i="5"/>
  <c r="O43" i="5" s="1"/>
  <c r="V43" i="5"/>
  <c r="J18" i="5"/>
  <c r="K18" i="5" s="1"/>
  <c r="J18" i="6"/>
  <c r="K18" i="6" s="1"/>
  <c r="V6" i="5"/>
  <c r="W6" i="5" s="1"/>
  <c r="V6" i="6"/>
  <c r="W6" i="6" s="1"/>
  <c r="R8" i="5"/>
  <c r="S8" i="5" s="1"/>
  <c r="R8" i="6"/>
  <c r="S8" i="6" s="1"/>
  <c r="F14" i="5"/>
  <c r="G14" i="5" s="1"/>
  <c r="F14" i="6"/>
  <c r="G14" i="6" s="1"/>
  <c r="N20" i="5"/>
  <c r="O20" i="5" s="1"/>
  <c r="N20" i="6"/>
  <c r="O20" i="6" s="1"/>
  <c r="L23" i="5"/>
  <c r="M23" i="5" s="1"/>
  <c r="L23" i="6"/>
  <c r="M23" i="6" s="1"/>
  <c r="L40" i="5"/>
  <c r="M40" i="5" s="1"/>
  <c r="N12" i="5"/>
  <c r="O12" i="5" s="1"/>
  <c r="N12" i="6"/>
  <c r="O12" i="6" s="1"/>
  <c r="J16" i="5"/>
  <c r="K16" i="5" s="1"/>
  <c r="J16" i="6"/>
  <c r="K16" i="6" s="1"/>
  <c r="L22" i="5"/>
  <c r="M22" i="5" s="1"/>
  <c r="L22" i="6"/>
  <c r="M22" i="6" s="1"/>
  <c r="L41" i="5"/>
  <c r="M41" i="5" s="1"/>
  <c r="R41" i="5"/>
  <c r="S41" i="5" s="1"/>
  <c r="H43" i="5"/>
  <c r="V4" i="5"/>
  <c r="W4" i="5" s="1"/>
  <c r="V4" i="6"/>
  <c r="W4" i="6" s="1"/>
  <c r="F4" i="5"/>
  <c r="G4" i="5" s="1"/>
  <c r="F4" i="6"/>
  <c r="G4" i="6" s="1"/>
  <c r="L4" i="5"/>
  <c r="M4" i="5" s="1"/>
  <c r="L4" i="6"/>
  <c r="M4" i="6" s="1"/>
  <c r="V14" i="5"/>
  <c r="W14" i="5" s="1"/>
  <c r="V14" i="6"/>
  <c r="W14" i="6" s="1"/>
  <c r="N6" i="5"/>
  <c r="O6" i="5" s="1"/>
  <c r="N6" i="6"/>
  <c r="O6" i="6" s="1"/>
  <c r="T25" i="5"/>
  <c r="U25" i="5" s="1"/>
  <c r="T25" i="6"/>
  <c r="U25" i="6" s="1"/>
  <c r="T27" i="5"/>
  <c r="U27" i="5" s="1"/>
  <c r="T27" i="6"/>
  <c r="U27" i="6" s="1"/>
  <c r="T29" i="5"/>
  <c r="U29" i="5" s="1"/>
  <c r="T29" i="6"/>
  <c r="U29" i="6" s="1"/>
  <c r="T31" i="5"/>
  <c r="U31" i="5" s="1"/>
  <c r="T31" i="6"/>
  <c r="U31" i="6" s="1"/>
  <c r="T33" i="5"/>
  <c r="U33" i="5" s="1"/>
  <c r="T35" i="5"/>
  <c r="U35" i="5" s="1"/>
  <c r="T37" i="5"/>
  <c r="U37" i="5" s="1"/>
  <c r="T39" i="5"/>
  <c r="U39" i="5" s="1"/>
  <c r="R10" i="5"/>
  <c r="S10" i="5" s="1"/>
  <c r="R10" i="6"/>
  <c r="S10" i="6" s="1"/>
  <c r="L31" i="5"/>
  <c r="M31" i="5" s="1"/>
  <c r="L31" i="6"/>
  <c r="M31" i="6" s="1"/>
  <c r="L39" i="5"/>
  <c r="M39" i="5" s="1"/>
  <c r="R7" i="5"/>
  <c r="S7" i="5" s="1"/>
  <c r="R7" i="6"/>
  <c r="S7" i="6" s="1"/>
  <c r="L29" i="5"/>
  <c r="M29" i="5" s="1"/>
  <c r="L29" i="6"/>
  <c r="M29" i="6" s="1"/>
  <c r="L37" i="5"/>
  <c r="M37" i="5" s="1"/>
  <c r="R9" i="5"/>
  <c r="S9" i="5" s="1"/>
  <c r="R9" i="6"/>
  <c r="S9" i="6" s="1"/>
  <c r="R16" i="5"/>
  <c r="S16" i="5" s="1"/>
  <c r="R16" i="6"/>
  <c r="S16" i="6" s="1"/>
  <c r="T22" i="5"/>
  <c r="U22" i="5" s="1"/>
  <c r="T22" i="6"/>
  <c r="U22" i="6" s="1"/>
  <c r="L26" i="5"/>
  <c r="M26" i="5" s="1"/>
  <c r="L26" i="6"/>
  <c r="M26" i="6" s="1"/>
  <c r="L30" i="5"/>
  <c r="M30" i="5" s="1"/>
  <c r="L30" i="6"/>
  <c r="M30" i="6" s="1"/>
  <c r="T41" i="5"/>
  <c r="U41" i="5" s="1"/>
  <c r="H6" i="5"/>
  <c r="I6" i="5" s="1"/>
  <c r="H6" i="6"/>
  <c r="I6" i="6" s="1"/>
  <c r="T6" i="5"/>
  <c r="U6" i="5" s="1"/>
  <c r="T6" i="6"/>
  <c r="U6" i="6" s="1"/>
  <c r="L8" i="5"/>
  <c r="M8" i="5" s="1"/>
  <c r="L8" i="6"/>
  <c r="M8" i="6" s="1"/>
  <c r="P8" i="5"/>
  <c r="Q8" i="5" s="1"/>
  <c r="P8" i="6"/>
  <c r="Q8" i="6" s="1"/>
  <c r="H10" i="5"/>
  <c r="I10" i="5" s="1"/>
  <c r="H10" i="6"/>
  <c r="I10" i="6" s="1"/>
  <c r="T10" i="5"/>
  <c r="U10" i="5" s="1"/>
  <c r="T10" i="6"/>
  <c r="U10" i="6" s="1"/>
  <c r="L12" i="5"/>
  <c r="M12" i="5" s="1"/>
  <c r="L12" i="6"/>
  <c r="M12" i="6" s="1"/>
  <c r="P12" i="5"/>
  <c r="Q12" i="5" s="1"/>
  <c r="P12" i="6"/>
  <c r="Q12" i="6" s="1"/>
  <c r="H14" i="5"/>
  <c r="I14" i="5" s="1"/>
  <c r="H14" i="6"/>
  <c r="I14" i="6" s="1"/>
  <c r="T14" i="5"/>
  <c r="U14" i="5" s="1"/>
  <c r="T14" i="6"/>
  <c r="U14" i="6" s="1"/>
  <c r="L16" i="5"/>
  <c r="M16" i="5" s="1"/>
  <c r="L16" i="6"/>
  <c r="M16" i="6" s="1"/>
  <c r="P16" i="5"/>
  <c r="Q16" i="5" s="1"/>
  <c r="P16" i="6"/>
  <c r="Q16" i="6" s="1"/>
  <c r="H18" i="5"/>
  <c r="I18" i="5" s="1"/>
  <c r="H18" i="6"/>
  <c r="I18" i="6" s="1"/>
  <c r="T18" i="5"/>
  <c r="U18" i="5" s="1"/>
  <c r="T18" i="6"/>
  <c r="U18" i="6" s="1"/>
  <c r="L20" i="5"/>
  <c r="M20" i="5" s="1"/>
  <c r="L20" i="6"/>
  <c r="M20" i="6" s="1"/>
  <c r="P20" i="5"/>
  <c r="Q20" i="5" s="1"/>
  <c r="P20" i="6"/>
  <c r="Q20" i="6" s="1"/>
  <c r="F7" i="5"/>
  <c r="G7" i="5" s="1"/>
  <c r="F7" i="6"/>
  <c r="G7" i="6" s="1"/>
  <c r="L7" i="5"/>
  <c r="M7" i="5" s="1"/>
  <c r="L7" i="6"/>
  <c r="M7" i="6" s="1"/>
  <c r="T7" i="5"/>
  <c r="U7" i="5" s="1"/>
  <c r="T7" i="6"/>
  <c r="U7" i="6" s="1"/>
  <c r="F11" i="5"/>
  <c r="G11" i="5" s="1"/>
  <c r="F11" i="6"/>
  <c r="G11" i="6" s="1"/>
  <c r="L11" i="5"/>
  <c r="M11" i="5" s="1"/>
  <c r="L11" i="6"/>
  <c r="M11" i="6" s="1"/>
  <c r="T11" i="5"/>
  <c r="U11" i="5" s="1"/>
  <c r="T11" i="6"/>
  <c r="U11" i="6" s="1"/>
  <c r="F15" i="5"/>
  <c r="G15" i="5" s="1"/>
  <c r="F15" i="6"/>
  <c r="G15" i="6" s="1"/>
  <c r="L15" i="5"/>
  <c r="M15" i="5" s="1"/>
  <c r="L15" i="6"/>
  <c r="M15" i="6" s="1"/>
  <c r="T15" i="5"/>
  <c r="U15" i="5" s="1"/>
  <c r="T15" i="6"/>
  <c r="U15" i="6" s="1"/>
  <c r="F19" i="5"/>
  <c r="G19" i="5" s="1"/>
  <c r="F19" i="6"/>
  <c r="G19" i="6" s="1"/>
  <c r="L19" i="5"/>
  <c r="M19" i="5" s="1"/>
  <c r="L19" i="6"/>
  <c r="M19" i="6" s="1"/>
  <c r="T19" i="5"/>
  <c r="U19" i="5" s="1"/>
  <c r="T19" i="6"/>
  <c r="U19" i="6" s="1"/>
  <c r="F22" i="5"/>
  <c r="G22" i="5" s="1"/>
  <c r="F22" i="6"/>
  <c r="G22" i="6" s="1"/>
  <c r="N22" i="5"/>
  <c r="O22" i="5" s="1"/>
  <c r="N22" i="6"/>
  <c r="O22" i="6" s="1"/>
  <c r="V22" i="5"/>
  <c r="W22" i="5" s="1"/>
  <c r="V22" i="6"/>
  <c r="W22" i="6" s="1"/>
  <c r="J24" i="5"/>
  <c r="K24" i="5" s="1"/>
  <c r="J24" i="6"/>
  <c r="K24" i="6" s="1"/>
  <c r="R24" i="5"/>
  <c r="S24" i="5" s="1"/>
  <c r="R24" i="6"/>
  <c r="S24" i="6" s="1"/>
  <c r="F25" i="5"/>
  <c r="G25" i="5" s="1"/>
  <c r="F25" i="6"/>
  <c r="G25" i="6" s="1"/>
  <c r="N25" i="5"/>
  <c r="O25" i="5" s="1"/>
  <c r="N25" i="6"/>
  <c r="O25" i="6" s="1"/>
  <c r="V25" i="5"/>
  <c r="W25" i="5" s="1"/>
  <c r="V25" i="6"/>
  <c r="W25" i="6" s="1"/>
  <c r="J27" i="5"/>
  <c r="K27" i="5" s="1"/>
  <c r="J27" i="6"/>
  <c r="K27" i="6" s="1"/>
  <c r="R27" i="5"/>
  <c r="S27" i="5" s="1"/>
  <c r="R27" i="6"/>
  <c r="S27" i="6" s="1"/>
  <c r="F29" i="5"/>
  <c r="G29" i="5" s="1"/>
  <c r="F29" i="6"/>
  <c r="G29" i="6" s="1"/>
  <c r="N29" i="5"/>
  <c r="O29" i="5" s="1"/>
  <c r="N29" i="6"/>
  <c r="O29" i="6" s="1"/>
  <c r="V29" i="5"/>
  <c r="W29" i="5" s="1"/>
  <c r="V29" i="6"/>
  <c r="W29" i="6" s="1"/>
  <c r="J31" i="5"/>
  <c r="K31" i="5" s="1"/>
  <c r="J31" i="6"/>
  <c r="K31" i="6" s="1"/>
  <c r="R31" i="5"/>
  <c r="S31" i="5" s="1"/>
  <c r="R31" i="6"/>
  <c r="S31" i="6" s="1"/>
  <c r="F33" i="5"/>
  <c r="G33" i="5" s="1"/>
  <c r="N33" i="5"/>
  <c r="O33" i="5" s="1"/>
  <c r="V33" i="5"/>
  <c r="W33" i="5" s="1"/>
  <c r="J35" i="5"/>
  <c r="K35" i="5" s="1"/>
  <c r="R35" i="5"/>
  <c r="S35" i="5" s="1"/>
  <c r="F37" i="5"/>
  <c r="N37" i="5"/>
  <c r="V37" i="5"/>
  <c r="W37" i="5" s="1"/>
  <c r="J39" i="5"/>
  <c r="K39" i="5" s="1"/>
  <c r="R39" i="5"/>
  <c r="S39" i="5" s="1"/>
  <c r="F41" i="5"/>
  <c r="G41" i="5" s="1"/>
  <c r="N41" i="5"/>
  <c r="O41" i="5" s="1"/>
  <c r="H5" i="5"/>
  <c r="I5" i="5" s="1"/>
  <c r="H5" i="6"/>
  <c r="I5" i="6" s="1"/>
  <c r="N5" i="5"/>
  <c r="O5" i="5" s="1"/>
  <c r="N5" i="6"/>
  <c r="O5" i="6" s="1"/>
  <c r="P5" i="5"/>
  <c r="Q5" i="5" s="1"/>
  <c r="P5" i="6"/>
  <c r="Q5" i="6" s="1"/>
  <c r="V5" i="5"/>
  <c r="W5" i="5" s="1"/>
  <c r="V5" i="6"/>
  <c r="W5" i="6" s="1"/>
  <c r="H9" i="5"/>
  <c r="I9" i="5" s="1"/>
  <c r="H9" i="6"/>
  <c r="I9" i="6" s="1"/>
  <c r="N9" i="5"/>
  <c r="O9" i="5" s="1"/>
  <c r="N9" i="6"/>
  <c r="O9" i="6" s="1"/>
  <c r="P9" i="5"/>
  <c r="Q9" i="5" s="1"/>
  <c r="P9" i="6"/>
  <c r="Q9" i="6" s="1"/>
  <c r="V9" i="5"/>
  <c r="W9" i="5" s="1"/>
  <c r="V9" i="6"/>
  <c r="W9" i="6" s="1"/>
  <c r="H13" i="5"/>
  <c r="I13" i="5" s="1"/>
  <c r="H13" i="6"/>
  <c r="I13" i="6" s="1"/>
  <c r="N13" i="5"/>
  <c r="O13" i="5" s="1"/>
  <c r="N13" i="6"/>
  <c r="O13" i="6" s="1"/>
  <c r="P13" i="5"/>
  <c r="Q13" i="5" s="1"/>
  <c r="P13" i="6"/>
  <c r="Q13" i="6" s="1"/>
  <c r="V13" i="5"/>
  <c r="W13" i="5" s="1"/>
  <c r="V13" i="6"/>
  <c r="W13" i="6" s="1"/>
  <c r="H17" i="5"/>
  <c r="I17" i="5" s="1"/>
  <c r="H17" i="6"/>
  <c r="I17" i="6" s="1"/>
  <c r="N17" i="5"/>
  <c r="O17" i="5" s="1"/>
  <c r="N17" i="6"/>
  <c r="O17" i="6" s="1"/>
  <c r="P17" i="5"/>
  <c r="Q17" i="5" s="1"/>
  <c r="P17" i="6"/>
  <c r="Q17" i="6" s="1"/>
  <c r="V17" i="5"/>
  <c r="W17" i="5" s="1"/>
  <c r="V17" i="6"/>
  <c r="W17" i="6" s="1"/>
  <c r="H21" i="5"/>
  <c r="I21" i="5" s="1"/>
  <c r="H21" i="6"/>
  <c r="I21" i="6" s="1"/>
  <c r="N21" i="5"/>
  <c r="O21" i="5" s="1"/>
  <c r="N21" i="6"/>
  <c r="O21" i="6" s="1"/>
  <c r="P21" i="5"/>
  <c r="Q21" i="5" s="1"/>
  <c r="P21" i="6"/>
  <c r="Q21" i="6" s="1"/>
  <c r="V21" i="5"/>
  <c r="W21" i="5" s="1"/>
  <c r="V21" i="6"/>
  <c r="W21" i="6" s="1"/>
  <c r="J23" i="5"/>
  <c r="K23" i="5" s="1"/>
  <c r="J23" i="6"/>
  <c r="K23" i="6" s="1"/>
  <c r="R23" i="5"/>
  <c r="S23" i="5" s="1"/>
  <c r="R23" i="6"/>
  <c r="S23" i="6" s="1"/>
  <c r="J26" i="5"/>
  <c r="K26" i="5" s="1"/>
  <c r="J26" i="6"/>
  <c r="K26" i="6" s="1"/>
  <c r="R26" i="5"/>
  <c r="S26" i="5" s="1"/>
  <c r="R26" i="6"/>
  <c r="S26" i="6" s="1"/>
  <c r="F28" i="5"/>
  <c r="G28" i="5" s="1"/>
  <c r="F28" i="6"/>
  <c r="G28" i="6" s="1"/>
  <c r="N28" i="5"/>
  <c r="O28" i="5" s="1"/>
  <c r="N28" i="6"/>
  <c r="O28" i="6" s="1"/>
  <c r="V28" i="5"/>
  <c r="W28" i="5" s="1"/>
  <c r="V28" i="6"/>
  <c r="W28" i="6" s="1"/>
  <c r="J30" i="5"/>
  <c r="K30" i="5" s="1"/>
  <c r="J30" i="6"/>
  <c r="K30" i="6" s="1"/>
  <c r="R30" i="5"/>
  <c r="S30" i="5" s="1"/>
  <c r="R30" i="6"/>
  <c r="S30" i="6" s="1"/>
  <c r="F32" i="5"/>
  <c r="G32" i="5" s="1"/>
  <c r="N32" i="5"/>
  <c r="O32" i="5" s="1"/>
  <c r="V32" i="5"/>
  <c r="W32" i="5" s="1"/>
  <c r="J34" i="5"/>
  <c r="R34" i="5"/>
  <c r="F36" i="5"/>
  <c r="N36" i="5"/>
  <c r="O36" i="5" s="1"/>
  <c r="V36" i="5"/>
  <c r="W36" i="5" s="1"/>
  <c r="J38" i="5"/>
  <c r="K38" i="5" s="1"/>
  <c r="R38" i="5"/>
  <c r="S38" i="5" s="1"/>
  <c r="F40" i="5"/>
  <c r="G40" i="5" s="1"/>
  <c r="N40" i="5"/>
  <c r="O40" i="5" s="1"/>
  <c r="V40" i="5"/>
  <c r="W40" i="5" s="1"/>
  <c r="J17" i="5"/>
  <c r="K17" i="5" s="1"/>
  <c r="J17" i="6"/>
  <c r="K17" i="6" s="1"/>
  <c r="P23" i="5"/>
  <c r="Q23" i="5" s="1"/>
  <c r="P23" i="6"/>
  <c r="Q23" i="6" s="1"/>
  <c r="P26" i="5"/>
  <c r="Q26" i="5" s="1"/>
  <c r="P26" i="6"/>
  <c r="Q26" i="6" s="1"/>
  <c r="P28" i="5"/>
  <c r="Q28" i="5" s="1"/>
  <c r="P28" i="6"/>
  <c r="Q28" i="6" s="1"/>
  <c r="P30" i="5"/>
  <c r="Q30" i="5" s="1"/>
  <c r="P30" i="6"/>
  <c r="Q30" i="6" s="1"/>
  <c r="P32" i="5"/>
  <c r="Q32" i="5" s="1"/>
  <c r="P34" i="5"/>
  <c r="Q34" i="5" s="1"/>
  <c r="P36" i="5"/>
  <c r="Q36" i="5" s="1"/>
  <c r="P38" i="5"/>
  <c r="Q38" i="5" s="1"/>
  <c r="R6" i="5"/>
  <c r="S6" i="5" s="1"/>
  <c r="R6" i="6"/>
  <c r="S6" i="6" s="1"/>
  <c r="F10" i="5"/>
  <c r="G10" i="5" s="1"/>
  <c r="F10" i="6"/>
  <c r="G10" i="6" s="1"/>
  <c r="V10" i="5"/>
  <c r="W10" i="5" s="1"/>
  <c r="V10" i="6"/>
  <c r="W10" i="6" s="1"/>
  <c r="R12" i="5"/>
  <c r="S12" i="5" s="1"/>
  <c r="R12" i="6"/>
  <c r="S12" i="6" s="1"/>
  <c r="R13" i="5"/>
  <c r="S13" i="5" s="1"/>
  <c r="R13" i="6"/>
  <c r="S13" i="6" s="1"/>
  <c r="N16" i="5"/>
  <c r="O16" i="5" s="1"/>
  <c r="N16" i="6"/>
  <c r="O16" i="6" s="1"/>
  <c r="R19" i="5"/>
  <c r="S19" i="5" s="1"/>
  <c r="R19" i="6"/>
  <c r="S19" i="6" s="1"/>
  <c r="P22" i="5"/>
  <c r="Q22" i="5" s="1"/>
  <c r="P22" i="6"/>
  <c r="Q22" i="6" s="1"/>
  <c r="T23" i="5"/>
  <c r="U23" i="5" s="1"/>
  <c r="T23" i="6"/>
  <c r="U23" i="6" s="1"/>
  <c r="P24" i="5"/>
  <c r="Q24" i="5" s="1"/>
  <c r="P24" i="6"/>
  <c r="Q24" i="6" s="1"/>
  <c r="P25" i="5"/>
  <c r="Q25" i="5" s="1"/>
  <c r="P25" i="6"/>
  <c r="Q25" i="6" s="1"/>
  <c r="T26" i="5"/>
  <c r="U26" i="5" s="1"/>
  <c r="T26" i="6"/>
  <c r="U26" i="6" s="1"/>
  <c r="P27" i="5"/>
  <c r="Q27" i="5" s="1"/>
  <c r="P27" i="6"/>
  <c r="Q27" i="6" s="1"/>
  <c r="T28" i="5"/>
  <c r="U28" i="5" s="1"/>
  <c r="T28" i="6"/>
  <c r="U28" i="6" s="1"/>
  <c r="P29" i="5"/>
  <c r="Q29" i="5" s="1"/>
  <c r="P29" i="6"/>
  <c r="Q29" i="6" s="1"/>
  <c r="T30" i="5"/>
  <c r="U30" i="5" s="1"/>
  <c r="T30" i="6"/>
  <c r="U30" i="6" s="1"/>
  <c r="P31" i="5"/>
  <c r="Q31" i="5" s="1"/>
  <c r="P31" i="6"/>
  <c r="Q31" i="6" s="1"/>
  <c r="T32" i="5"/>
  <c r="U32" i="5" s="1"/>
  <c r="P33" i="5"/>
  <c r="Q33" i="5" s="1"/>
  <c r="T34" i="5"/>
  <c r="U34" i="5" s="1"/>
  <c r="P35" i="5"/>
  <c r="Q35" i="5" s="1"/>
  <c r="T36" i="5"/>
  <c r="U36" i="5" s="1"/>
  <c r="P37" i="5"/>
  <c r="Q37" i="5" s="1"/>
  <c r="T38" i="5"/>
  <c r="U38" i="5" s="1"/>
  <c r="P39" i="5"/>
  <c r="Q39" i="5" s="1"/>
  <c r="R5" i="5"/>
  <c r="S5" i="5" s="1"/>
  <c r="R5" i="6"/>
  <c r="S5" i="6" s="1"/>
  <c r="N8" i="5"/>
  <c r="O8" i="5" s="1"/>
  <c r="N8" i="6"/>
  <c r="O8" i="6" s="1"/>
  <c r="R11" i="5"/>
  <c r="S11" i="5" s="1"/>
  <c r="R11" i="6"/>
  <c r="S11" i="6" s="1"/>
  <c r="R14" i="5"/>
  <c r="S14" i="5" s="1"/>
  <c r="R14" i="6"/>
  <c r="S14" i="6" s="1"/>
  <c r="F18" i="5"/>
  <c r="G18" i="5" s="1"/>
  <c r="F18" i="6"/>
  <c r="G18" i="6" s="1"/>
  <c r="V18" i="5"/>
  <c r="W18" i="5" s="1"/>
  <c r="V18" i="6"/>
  <c r="W18" i="6" s="1"/>
  <c r="R20" i="5"/>
  <c r="S20" i="5" s="1"/>
  <c r="R20" i="6"/>
  <c r="S20" i="6" s="1"/>
  <c r="R21" i="5"/>
  <c r="S21" i="5" s="1"/>
  <c r="R21" i="6"/>
  <c r="S21" i="6" s="1"/>
  <c r="P40" i="5"/>
  <c r="Q40" i="5" s="1"/>
  <c r="J43" i="5"/>
  <c r="K43" i="5" s="1"/>
  <c r="R43" i="5"/>
  <c r="S43" i="5" s="1"/>
  <c r="N14" i="5"/>
  <c r="O14" i="5" s="1"/>
  <c r="N14" i="6"/>
  <c r="O14" i="6" s="1"/>
  <c r="F6" i="5"/>
  <c r="G6" i="5" s="1"/>
  <c r="F6" i="6"/>
  <c r="G6" i="6" s="1"/>
  <c r="J8" i="5"/>
  <c r="K8" i="5" s="1"/>
  <c r="J8" i="6"/>
  <c r="K8" i="6" s="1"/>
  <c r="J11" i="5"/>
  <c r="K11" i="5" s="1"/>
  <c r="J11" i="6"/>
  <c r="K11" i="6" s="1"/>
  <c r="R17" i="5"/>
  <c r="S17" i="5" s="1"/>
  <c r="R17" i="6"/>
  <c r="S17" i="6" s="1"/>
  <c r="V20" i="5"/>
  <c r="W20" i="5" s="1"/>
  <c r="V20" i="6"/>
  <c r="W20" i="6" s="1"/>
  <c r="J10" i="5"/>
  <c r="K10" i="5" s="1"/>
  <c r="J10" i="6"/>
  <c r="K10" i="6" s="1"/>
  <c r="R15" i="5"/>
  <c r="S15" i="5" s="1"/>
  <c r="R15" i="6"/>
  <c r="S15" i="6" s="1"/>
  <c r="J19" i="5"/>
  <c r="K19" i="5" s="1"/>
  <c r="J19" i="6"/>
  <c r="K19" i="6" s="1"/>
  <c r="L24" i="5"/>
  <c r="M24" i="5" s="1"/>
  <c r="L24" i="6"/>
  <c r="M24" i="6" s="1"/>
  <c r="V41" i="5"/>
  <c r="W41" i="5" s="1"/>
  <c r="P43" i="5"/>
  <c r="Q43" i="5" s="1"/>
  <c r="N4" i="5"/>
  <c r="O4" i="5" s="1"/>
  <c r="N4" i="6"/>
  <c r="O4" i="6" s="1"/>
  <c r="R4" i="5"/>
  <c r="S4" i="5" s="1"/>
  <c r="R4" i="6"/>
  <c r="S4" i="6" s="1"/>
  <c r="J4" i="5"/>
  <c r="K4" i="5" s="1"/>
  <c r="J4" i="6"/>
  <c r="K4" i="6" s="1"/>
  <c r="P41" i="5"/>
  <c r="Q41" i="5" s="1"/>
  <c r="T40" i="5"/>
  <c r="U40" i="5" s="1"/>
  <c r="T43" i="5"/>
  <c r="U43" i="5" s="1"/>
  <c r="R18" i="5"/>
  <c r="S18" i="5" s="1"/>
  <c r="R18" i="6"/>
  <c r="S18" i="6" s="1"/>
  <c r="L27" i="5"/>
  <c r="M27" i="5" s="1"/>
  <c r="L27" i="6"/>
  <c r="M27" i="6" s="1"/>
  <c r="L35" i="5"/>
  <c r="M35" i="5" s="1"/>
  <c r="L43" i="5"/>
  <c r="M43" i="5" s="1"/>
  <c r="V12" i="5"/>
  <c r="W12" i="5" s="1"/>
  <c r="V12" i="6"/>
  <c r="W12" i="6" s="1"/>
  <c r="L25" i="5"/>
  <c r="M25" i="5" s="1"/>
  <c r="L25" i="6"/>
  <c r="M25" i="6" s="1"/>
  <c r="L33" i="5"/>
  <c r="M33" i="5" s="1"/>
  <c r="H41" i="5"/>
  <c r="I41" i="5" s="1"/>
  <c r="F12" i="5"/>
  <c r="G12" i="5" s="1"/>
  <c r="F12" i="6"/>
  <c r="G12" i="6" s="1"/>
  <c r="F20" i="5"/>
  <c r="G20" i="5" s="1"/>
  <c r="F20" i="6"/>
  <c r="G20" i="6" s="1"/>
  <c r="T24" i="5"/>
  <c r="U24" i="5" s="1"/>
  <c r="T24" i="6"/>
  <c r="U24" i="6" s="1"/>
  <c r="L28" i="5"/>
  <c r="M28" i="5" s="1"/>
  <c r="L28" i="6"/>
  <c r="M28" i="6" s="1"/>
  <c r="L34" i="5"/>
  <c r="M34" i="5" s="1"/>
  <c r="L38" i="5"/>
  <c r="M38" i="5" s="1"/>
  <c r="J7" i="1" l="1"/>
  <c r="J6" i="1"/>
  <c r="I7" i="1"/>
  <c r="I6" i="1"/>
  <c r="H7" i="1"/>
  <c r="H6" i="1"/>
  <c r="G7" i="1"/>
  <c r="G6" i="1"/>
  <c r="F7" i="1"/>
  <c r="F6" i="1"/>
  <c r="E7" i="1"/>
  <c r="E6" i="1"/>
  <c r="D7" i="1"/>
  <c r="D6" i="1"/>
  <c r="C7" i="1"/>
  <c r="C6" i="1"/>
  <c r="B7" i="1"/>
  <c r="B6" i="1"/>
</calcChain>
</file>

<file path=xl/sharedStrings.xml><?xml version="1.0" encoding="utf-8"?>
<sst xmlns="http://schemas.openxmlformats.org/spreadsheetml/2006/main" count="702" uniqueCount="228">
  <si>
    <t>ที่</t>
  </si>
  <si>
    <t>ห้อง</t>
  </si>
  <si>
    <t>ประจำตัว</t>
  </si>
  <si>
    <t>ชื่อ-สกุล</t>
  </si>
  <si>
    <t>เพศ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</si>
  <si>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</si>
  <si>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</si>
  <si>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</si>
  <si>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</si>
  <si>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</si>
  <si>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</si>
  <si>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</si>
  <si>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</si>
  <si>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</si>
  <si>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</si>
  <si>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</si>
  <si>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</si>
  <si>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</si>
  <si>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</si>
  <si>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</si>
  <si>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</si>
  <si>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</si>
  <si>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</si>
  <si>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</si>
  <si>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</si>
  <si>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</si>
  <si>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</si>
  <si>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</si>
  <si>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</si>
  <si>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</si>
  <si>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</si>
  <si>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</si>
  <si>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</si>
  <si>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</si>
  <si>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</si>
  <si>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</si>
  <si>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</si>
  <si>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</si>
  <si>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</si>
  <si>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</si>
  <si>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</si>
  <si>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</si>
  <si>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</si>
  <si>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</si>
  <si>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</si>
  <si>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หมายเหตุ  ไม่ควรปรับแก้ข้อมูลที่เป็นแถบสีฟ้า</t>
  </si>
  <si>
    <t>การแปรผลคะแนน EQ ระบบดูแล ช่วยเหลือนักเรียน</t>
  </si>
  <si>
    <t>ด้านดี</t>
  </si>
  <si>
    <t>เห็นใจผู้อื่น</t>
  </si>
  <si>
    <t>รับผิดชอบ</t>
  </si>
  <si>
    <t>1.1 การควบคุมตนเอง</t>
  </si>
  <si>
    <t>1.2 เห็นใจผู้อื่น</t>
  </si>
  <si>
    <t>1.3 รับผิดชอบ</t>
  </si>
  <si>
    <t>2.1 มีแรงจูงใจ</t>
  </si>
  <si>
    <t>2.2 ตัดสินและแก้ปัญหา</t>
  </si>
  <si>
    <t>2.3 สัมพันธภาพ</t>
  </si>
  <si>
    <t>3.2 พอใจชีวิต</t>
  </si>
  <si>
    <t>3.3 สุขสงบทางใจ</t>
  </si>
  <si>
    <t>3.1ภูมิใจตนเอง</t>
  </si>
  <si>
    <t>ด้านเก่ง</t>
  </si>
  <si>
    <t>ด้านสุข</t>
  </si>
  <si>
    <t>ควบคุมตนเอง</t>
  </si>
  <si>
    <t>มีแรงจูงใจ</t>
  </si>
  <si>
    <t>ตัดสินและแก้ปัญหา</t>
  </si>
  <si>
    <t>สัมพันธภาพ</t>
  </si>
  <si>
    <t>ภูมิใจตนเอง</t>
  </si>
  <si>
    <t>พอใจชีวิต</t>
  </si>
  <si>
    <t>สุขสงบทางใจ</t>
  </si>
  <si>
    <t>แบบประเมินความฉลาดทางอารมณ์</t>
  </si>
  <si>
    <t>ชื่อ-นามสกุล.....................................................................................................................เลขที่..............ชั้น.............</t>
  </si>
  <si>
    <t>ข้อ</t>
  </si>
  <si>
    <t>หัวข้อประเมิน</t>
  </si>
  <si>
    <t>ไม่จริง</t>
  </si>
  <si>
    <t>จริง
บางครั้ง</t>
  </si>
  <si>
    <t>ค่อน
ข้างจริง</t>
  </si>
  <si>
    <t>จริงมาก</t>
  </si>
  <si>
    <t>เวลาโกรธหรือไม่สบาย ฉันรับรู้ได้ว่าเกิดอะไรขึ้นกับฉัน</t>
  </si>
  <si>
    <t>ฉันบอกไม่ได้ว่าอะไรทำให้ฉันรู้สึกโกรธ</t>
  </si>
  <si>
    <t>เมื่อถูกขัดใจ ฉันมักรู้สึกหงุดหงิดจนควบคุมอารมณ์ไม่ได้</t>
  </si>
  <si>
    <t>ฉันสามารถคอยเพื่อให้บรรลุเป้าหมายที่พอใจ</t>
  </si>
  <si>
    <t>ฉันมักมีปฏิกิริยาโต้ตอบรุนแรงต่อปัญหาเพียงเล็กน้อย</t>
  </si>
  <si>
    <t>เมื่อถูกบังคับให้ทำในสิ่งที่ไม่ชอบ ฉันจะอธิบายเหตุผลจนผู้อื่นยอมรับได้</t>
  </si>
  <si>
    <t>ฉันสังเกตได้ เมื่อคนใกล้ชิดมีอารมณ์เปลี่ยนแปลง</t>
  </si>
  <si>
    <t>ฉันไม่สนใจกับความทุกข์ของผู้อื่นที่ฉันไม่รู้จัก</t>
  </si>
  <si>
    <t>ฉันไม่ยอมรับในสิ่งที่ผู้อื่นทำต่างจากที่ฉันคิด</t>
  </si>
  <si>
    <t>ฉันยอมรับได้ว่าผู้อื่นก็อาจมีเหตุผลที่จะไม่พอใจการกระทำของฉัน</t>
  </si>
  <si>
    <t>ฉันรู้สึกว่าผู้อื่นชอบเรียกร้องความสนใจมากเกินไป</t>
  </si>
  <si>
    <t>แม้จะมีภาระที่ต้องทำ ฉันก็ยินดีรับฟังความทุกข์ของผู้อื่นที่ต้องการความช่วยเหลือ</t>
  </si>
  <si>
    <t>เป็นเรื่องธรรมดาที่จะเอาเปรียบผู้อื่นเมื่อมีโอกาส</t>
  </si>
  <si>
    <t>ฉันเห็นคุณค่าในน้ำใจที่ผู้อื่นมีต่อฉัน</t>
  </si>
  <si>
    <t>เมื่อทำผิด ฉันสามารถกล่าวคำ "ขอโทษ" ผู้อื่นได้</t>
  </si>
  <si>
    <t>ฉันยอมรับข้อผิดพลาดของผู้อื่นได้ยาก</t>
  </si>
  <si>
    <t>ถึงแม้จะต้องเสียประโยชน์ส่วนตัวไปบ้าง ฉันก็ยินดีที่จะทำเพื่อส่วนร่วม</t>
  </si>
  <si>
    <t>ฉันรู้สึกลำบากใจในการทำสิ่งใดสิ่งหนึ่งเพื่อผู้อื่น</t>
  </si>
  <si>
    <t>ฉันไม่รู้ว่าฉันเก่งเรื่องอะไร</t>
  </si>
  <si>
    <t>แม้จะเป็นงานยาก ฉันก็มั่นใจว่าสามารถทำได้</t>
  </si>
  <si>
    <t>เมื่อทำสิ่งใดไม่สำเร็จ ฉันรู้สึกหมดกำลังใจ</t>
  </si>
  <si>
    <t>ฉันรู้สึกมีคุณค่าเมื่อได้ทำสิ่งต่าง ๆ อย่างเต็มความสามารถ</t>
  </si>
  <si>
    <t>เมื่อต้องเผชิญกับอุปสรรคและความผิดหวัง ฉันก็จะไม่ยอมแพ้</t>
  </si>
  <si>
    <t>เมื่อเริ่มทำสิ่งหนึ่งสิ่งใด ฉันมักทำต่อไปไม่สำเร็จ</t>
  </si>
  <si>
    <t>ฉันพยายามหาสาเหตุที่แท้จริงของปัญหาโดยไม่คิดเอาเองตามใจชอบ</t>
  </si>
  <si>
    <t>บ่อยครั้งที่ฉันไม่รู้ว่าอะไรทำให้ฉันไม่มีความสุข</t>
  </si>
  <si>
    <t>ฉันรู้สึกว่าการตัดสินใจแก้ปัญหาเป็นเรื่องยากสำหรับฉัน</t>
  </si>
  <si>
    <t>เมื่อต้องทำอะไรหลายอย่างในเวลาเดียวกัน ฉันตัดสินใจได้ว่าจะทำอะไรก่อนหลัง</t>
  </si>
  <si>
    <t>ฉันลำบากใจเมื่อต้องอยู่กับคนแปลกหน้าหรือคนที่ไม่คุ้นเคย</t>
  </si>
  <si>
    <t>ฉันทนไม่ได้เมื่อต้องอยู่ในสังคมที่มีกฎระเบียบขัดกับความเคยชินของฉัน</t>
  </si>
  <si>
    <t>ฉันทำความรู้จักผู้อื่นได้ง่าย</t>
  </si>
  <si>
    <t>ฉันมีเพื่อนสนิทหลายคนที่คบกันมานาน</t>
  </si>
  <si>
    <t>ฉันไม่กล้าบอกความต้องการของฉันให้ผู้อื่นรู้</t>
  </si>
  <si>
    <t>ฉันทำในสิ่งที่ต้องการโดยไม่ทำให้ผู้อื่นเดือนร้อน</t>
  </si>
  <si>
    <t>เป็นการยากสำหรับฉันที่จะโต้แย้งกับผู้อื่น แม้จะมีเหตุผลเพียงพอ</t>
  </si>
  <si>
    <t>เมื่อไม่เห็นด้วยกับผู้อื่น ฉันสามารถอธิบายเหตุผลที่เขายอมรับได้</t>
  </si>
  <si>
    <t>ฉันรู้สึกด้วยกว่าผู้อื่น</t>
  </si>
  <si>
    <t>ฉันทำหน้าที่ได้ดี ไม่ว่าจะอยู่ในบทบาทใด</t>
  </si>
  <si>
    <t>ฉันสามารถทำงานที่ได้รับมอบหมายได้ดีที่สุด</t>
  </si>
  <si>
    <t>ฉันไม่มั่นใจในการทำงานที่ยากลำบาก</t>
  </si>
  <si>
    <t>แม้สถานการณ์จะเลวร้าย ฉันก็มีความหวังว่าจะดีขึ้น</t>
  </si>
  <si>
    <t>ทุกปัญหามักมีทางออกเสมอ</t>
  </si>
  <si>
    <t>เมื่อมีเรื่องที่ทำให้เครียด ฉันมักปรับเปลี่ยนให้เป็นเรื่องผ่อนคลายหรือสนุกสนานได้</t>
  </si>
  <si>
    <t>ฉันสนุกสนานทุกครั้งกับกิจกรรมในวันสุดสัปดาห์และวันหยุดพักผ่อน</t>
  </si>
  <si>
    <t>ฉันรู้สึกไม่พอใจที่ผู้อื่นได้รับสิ่งดี ๆ มากกว่าฉัน</t>
  </si>
  <si>
    <t>ฉันพอใจกับสิ่งที่ฉันเป็นอยู่</t>
  </si>
  <si>
    <t>ฉันไม่รู้ว่าจะหาอะไรทำ เมื่อรู้สึกเบื่อหน่าย</t>
  </si>
  <si>
    <t>เมื่อว่างเว้นจากภาระหน้าที่ ฉันจะทำในสิ่งที่ฉันชอบ</t>
  </si>
  <si>
    <t>เมื่อรู้สึกไม่สบายใจ ฉันมีวิธีผ่อนคลายอารมณ์ได้</t>
  </si>
  <si>
    <t>ฉันสามารถผ่อนคลายตนเองได้ แม้จะเหน็ดเหนื่อยจากภาระหน้าที่</t>
  </si>
  <si>
    <t>ฉันไม่สามารถทำใจให้เป็นสุขได้จนกว่าจะได้ทุกสิ่งที่ต้องการ</t>
  </si>
  <si>
    <t>ฉันมักทุกข์ร้อนกับเรื่องเล็ก ๆ น้อย ๆ ที่เกิดขึ้นเสมอ</t>
  </si>
  <si>
    <t>แปลผล</t>
  </si>
  <si>
    <t>ด้านการควบคุมตนเอง</t>
  </si>
  <si>
    <t>ด้านการควบคุม
ตนเอง</t>
  </si>
  <si>
    <t>เห็นใจ
ผู้อื่น</t>
  </si>
  <si>
    <t>ตัดสินและ
แก้ปัญหา</t>
  </si>
  <si>
    <t>สุขสงบ
ทางใจ</t>
  </si>
  <si>
    <t>สรุปผลการประเมินความฉลาดทางอารมณ์</t>
  </si>
  <si>
    <t>ภูมิใจในตนเอง</t>
  </si>
  <si>
    <t>อารมณ์ปกติ</t>
  </si>
  <si>
    <t>เสี่ยง/มีปัญหา</t>
  </si>
  <si>
    <t>ปีการศึกษา 2561</t>
  </si>
  <si>
    <t>ลงชื่อ..................................................ผู้รายงาน</t>
  </si>
  <si>
    <t xml:space="preserve">                 ครูอัตราจ้าง</t>
  </si>
  <si>
    <t>01487</t>
  </si>
  <si>
    <t>01488</t>
  </si>
  <si>
    <t>01489</t>
  </si>
  <si>
    <t>01490</t>
  </si>
  <si>
    <t>01491</t>
  </si>
  <si>
    <t>01492</t>
  </si>
  <si>
    <t>01493</t>
  </si>
  <si>
    <t>01494</t>
  </si>
  <si>
    <t>01495</t>
  </si>
  <si>
    <t>01496</t>
  </si>
  <si>
    <t>01497</t>
  </si>
  <si>
    <t>01498</t>
  </si>
  <si>
    <t>01499</t>
  </si>
  <si>
    <t>01500</t>
  </si>
  <si>
    <t>01501</t>
  </si>
  <si>
    <t>01502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</si>
  <si>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</si>
  <si>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</si>
  <si>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</si>
  <si>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</si>
  <si>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</si>
  <si>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</si>
  <si>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</si>
  <si>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</si>
  <si>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</si>
  <si>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</si>
  <si>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</si>
  <si>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</si>
  <si>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</si>
  <si>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</si>
  <si>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</si>
  <si>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</si>
  <si>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</si>
  <si>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01520</t>
  </si>
  <si>
    <t>01521</t>
  </si>
  <si>
    <t>01523</t>
  </si>
  <si>
    <t>01524</t>
  </si>
  <si>
    <t>01525</t>
  </si>
  <si>
    <t>01526</t>
  </si>
  <si>
    <t>01527</t>
  </si>
  <si>
    <t>เด็กชายกิตติศักดิ์   นนทะพัฒน์</t>
  </si>
  <si>
    <t>เด็กชายจักรพันธ์   คงคาร้อง</t>
  </si>
  <si>
    <t>เด็กชายชิษณุพงศ์   ชูโตศรี</t>
  </si>
  <si>
    <t>เด็กชายณัฐวุฒิ   โสภา</t>
  </si>
  <si>
    <t>เด็กชายณัฐวุฒิ   เพียรรัตน์</t>
  </si>
  <si>
    <t>เด็กชายธนภัทร</t>
  </si>
  <si>
    <t>เด็กชายนนทรี   ศรชัย</t>
  </si>
  <si>
    <t>เด็กชายไพโรจน์   ขุนแก้ว</t>
  </si>
  <si>
    <t>เด็กชายมงคลชัย   อุดมศิลป์</t>
  </si>
  <si>
    <t>เด็กชายรัฐชานนท์  บุญประจวบ</t>
  </si>
  <si>
    <t>เด็กชายศุภกร   ศรทอง</t>
  </si>
  <si>
    <t>เด็กชายอัครพล  ทองด้วง</t>
  </si>
  <si>
    <t>เด็กชายเอกภพ   เมธา</t>
  </si>
  <si>
    <t>เด็กหญิงกนกพร   กันภัย</t>
  </si>
  <si>
    <t>เด็กหญิงกัญญารัตน์   อินเมฆ</t>
  </si>
  <si>
    <t>เด็กญิงกาญจนาพร   แสงภารา</t>
  </si>
  <si>
    <t>เด็กหญิงเกสร   เหง้าโอสา</t>
  </si>
  <si>
    <t>เด็กหญิงขนิษฐา   เพชรอ้อน</t>
  </si>
  <si>
    <t>เด็กหญิงชลธิชา   ถ้วยทอง</t>
  </si>
  <si>
    <t>เด็กหญิงณัฏฐิธิดา  มีมุข</t>
  </si>
  <si>
    <t>เด็กหญิงณัฐกานต์   ขันนาค</t>
  </si>
  <si>
    <t>เด็กหญิงณัฐชา   ใจจง</t>
  </si>
  <si>
    <t>เด็กหญิงณัฐฌา   อินทรัตน์</t>
  </si>
  <si>
    <t>เด็กหญิงนภัสสร   พวงรัตน์</t>
  </si>
  <si>
    <t>เด็กหญิงบุศรา   สีพรมมา</t>
  </si>
  <si>
    <t>เด็กหญิงปัทมาภรณ์   เกษแก้ว</t>
  </si>
  <si>
    <t>เด็กหญิงปาลิตา   รอดขำ</t>
  </si>
  <si>
    <t>เด็กหญิงปุณยาพร   แก้วใน</t>
  </si>
  <si>
    <t>เด็กหญิงภัทรธิดา   อภัยศรี</t>
  </si>
  <si>
    <t>เด็กหญิงมัชธิกานต์   ถาวร</t>
  </si>
  <si>
    <t>เด็กหญิงยลรดี  เสาวรส</t>
  </si>
  <si>
    <t>เด็กหญิงรุ่งนภา   จันทร์แดง</t>
  </si>
  <si>
    <t>เด็กหญิงวรรณิษา   นาคสุข</t>
  </si>
  <si>
    <t>เด็กหญิงวัลยา   ยมยอด</t>
  </si>
  <si>
    <t>เด็กหญิงวิลาวรรณ   ศรีธนู</t>
  </si>
  <si>
    <t>เด็กหญิงสุธาสินี   พัดดำ</t>
  </si>
  <si>
    <t>เด็กหญิงสุพัตรา   นาคสุข</t>
  </si>
  <si>
    <t>เด็กหญิงสุภาพร   ปานบางปูน</t>
  </si>
  <si>
    <t>เด็กหญิงสุรีย์มาศ   จิตรแจ้ง</t>
  </si>
  <si>
    <t>เด็กหญิงอัจริยา   แพอยู่</t>
  </si>
  <si>
    <t>หญิง</t>
  </si>
  <si>
    <t>นักเรียนชั้นมัธยมศึกษาปีที่ 1/1</t>
  </si>
  <si>
    <t xml:space="preserve">          (นางณัฐณิชา  กล้าหาญ)</t>
  </si>
  <si>
    <t xml:space="preserve">      ครู วิทยฐานะ ครูชำนาญการพิเศษ</t>
  </si>
  <si>
    <t xml:space="preserve">        (นางสาววรินทร์   น้อยแสง)</t>
  </si>
  <si>
    <t>ชั้นมัธยมศึกษาปีที่ 1/1</t>
  </si>
  <si>
    <t>ปกติ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</si>
</sst>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24"/>
      <color theme="1"/>
      <name val="TH SarabunPSK"/>
      <family val="2"/>
    </font>
    <font>
      <b/>
      <sz val="2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BrowalliaUPC"/>
      <family val="2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2">
    <xf numFmtId="0" fontId="0" fillId="0" borderId="0" xfId="0"/>
    <xf numFmtId="0" fontId="3" fillId="0" borderId="4" xfId="1" applyFont="1" applyBorder="1"/>
    <xf numFmtId="0" fontId="3" fillId="0" borderId="0" xfId="1" applyFont="1"/>
    <xf numFmtId="0" fontId="3" fillId="0" borderId="0" xfId="1" applyFont="1" applyBorder="1"/>
    <xf numFmtId="49" fontId="3" fillId="2" borderId="23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1" fontId="3" fillId="0" borderId="24" xfId="1" applyNumberFormat="1" applyFont="1" applyFill="1" applyBorder="1" applyAlignment="1">
      <alignment horizontal="center"/>
    </xf>
    <xf numFmtId="1" fontId="3" fillId="0" borderId="8" xfId="1" applyNumberFormat="1" applyFont="1" applyBorder="1" applyAlignment="1">
      <alignment horizontal="left"/>
    </xf>
    <xf numFmtId="0" fontId="3" fillId="0" borderId="25" xfId="1" applyFont="1" applyFill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/>
    <xf numFmtId="49" fontId="3" fillId="2" borderId="31" xfId="1" applyNumberFormat="1" applyFont="1" applyFill="1" applyBorder="1" applyAlignment="1">
      <alignment horizontal="center" vertical="center"/>
    </xf>
    <xf numFmtId="49" fontId="3" fillId="0" borderId="14" xfId="1" applyNumberFormat="1" applyFont="1" applyBorder="1" applyAlignment="1" applyProtection="1">
      <alignment horizontal="center" vertical="center"/>
      <protection locked="0"/>
    </xf>
    <xf numFmtId="1" fontId="3" fillId="0" borderId="32" xfId="1" applyNumberFormat="1" applyFont="1" applyFill="1" applyBorder="1" applyAlignment="1">
      <alignment horizontal="center"/>
    </xf>
    <xf numFmtId="1" fontId="3" fillId="0" borderId="14" xfId="1" applyNumberFormat="1" applyFont="1" applyBorder="1" applyAlignment="1">
      <alignment horizontal="left"/>
    </xf>
    <xf numFmtId="0" fontId="3" fillId="0" borderId="33" xfId="1" applyFont="1" applyFill="1" applyBorder="1" applyAlignment="1">
      <alignment horizontal="center" vertical="center"/>
    </xf>
    <xf numFmtId="0" fontId="3" fillId="0" borderId="11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49" fontId="3" fillId="2" borderId="34" xfId="1" applyNumberFormat="1" applyFont="1" applyFill="1" applyBorder="1" applyAlignment="1">
      <alignment horizontal="center" vertical="center"/>
    </xf>
    <xf numFmtId="49" fontId="3" fillId="0" borderId="20" xfId="1" applyNumberFormat="1" applyFont="1" applyBorder="1" applyAlignment="1" applyProtection="1">
      <alignment horizontal="center" vertical="center"/>
      <protection locked="0"/>
    </xf>
    <xf numFmtId="1" fontId="3" fillId="0" borderId="20" xfId="1" applyNumberFormat="1" applyFont="1" applyBorder="1" applyAlignment="1">
      <alignment horizontal="left"/>
    </xf>
    <xf numFmtId="0" fontId="3" fillId="0" borderId="36" xfId="1" applyFont="1" applyFill="1" applyBorder="1" applyAlignment="1">
      <alignment horizontal="center" vertical="center"/>
    </xf>
    <xf numFmtId="49" fontId="3" fillId="2" borderId="41" xfId="1" applyNumberFormat="1" applyFont="1" applyFill="1" applyBorder="1" applyAlignment="1">
      <alignment horizontal="center" vertical="center"/>
    </xf>
    <xf numFmtId="1" fontId="3" fillId="0" borderId="43" xfId="1" applyNumberFormat="1" applyFont="1" applyFill="1" applyBorder="1" applyAlignment="1">
      <alignment horizontal="center"/>
    </xf>
    <xf numFmtId="1" fontId="3" fillId="0" borderId="42" xfId="1" applyNumberFormat="1" applyFont="1" applyBorder="1" applyAlignment="1">
      <alignment horizontal="left"/>
    </xf>
    <xf numFmtId="0" fontId="3" fillId="0" borderId="4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20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49" fontId="3" fillId="2" borderId="37" xfId="1" applyNumberFormat="1" applyFont="1" applyFill="1" applyBorder="1" applyAlignment="1">
      <alignment horizontal="center" vertical="center"/>
    </xf>
    <xf numFmtId="49" fontId="3" fillId="0" borderId="38" xfId="1" applyNumberFormat="1" applyFont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49" fontId="3" fillId="0" borderId="35" xfId="1" applyNumberFormat="1" applyFont="1" applyBorder="1" applyAlignment="1">
      <alignment horizontal="center"/>
    </xf>
    <xf numFmtId="0" fontId="5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3" fillId="0" borderId="4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1" fontId="3" fillId="0" borderId="18" xfId="1" applyNumberFormat="1" applyFont="1" applyBorder="1" applyAlignment="1">
      <alignment horizontal="center" vertical="center"/>
    </xf>
    <xf numFmtId="0" fontId="2" fillId="2" borderId="53" xfId="1" applyFont="1" applyFill="1" applyBorder="1" applyAlignment="1">
      <alignment horizontal="center"/>
    </xf>
    <xf numFmtId="0" fontId="2" fillId="2" borderId="54" xfId="1" applyFont="1" applyFill="1" applyBorder="1" applyAlignment="1">
      <alignment horizontal="center"/>
    </xf>
    <xf numFmtId="0" fontId="2" fillId="2" borderId="55" xfId="1" applyFont="1" applyFill="1" applyBorder="1" applyAlignment="1">
      <alignment horizontal="center"/>
    </xf>
    <xf numFmtId="0" fontId="2" fillId="2" borderId="51" xfId="1" applyFont="1" applyFill="1" applyBorder="1" applyAlignment="1">
      <alignment horizontal="center"/>
    </xf>
    <xf numFmtId="0" fontId="2" fillId="2" borderId="56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7" xfId="1" applyFont="1" applyFill="1" applyBorder="1" applyAlignment="1">
      <alignment horizontal="center"/>
    </xf>
    <xf numFmtId="0" fontId="2" fillId="2" borderId="50" xfId="1" applyFont="1" applyFill="1" applyBorder="1" applyAlignment="1">
      <alignment horizontal="center"/>
    </xf>
    <xf numFmtId="0" fontId="2" fillId="2" borderId="58" xfId="1" applyFont="1" applyFill="1" applyBorder="1" applyAlignment="1">
      <alignment horizontal="center"/>
    </xf>
    <xf numFmtId="0" fontId="2" fillId="2" borderId="59" xfId="1" applyFont="1" applyFill="1" applyBorder="1" applyAlignment="1">
      <alignment horizontal="center"/>
    </xf>
    <xf numFmtId="0" fontId="2" fillId="2" borderId="6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42" xfId="1" applyNumberFormat="1" applyFont="1" applyBorder="1" applyAlignment="1">
      <alignment horizontal="center" vertical="center"/>
    </xf>
    <xf numFmtId="1" fontId="3" fillId="0" borderId="46" xfId="1" applyNumberFormat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27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textRotation="90"/>
    </xf>
    <xf numFmtId="0" fontId="3" fillId="3" borderId="7" xfId="1" applyFont="1" applyFill="1" applyBorder="1" applyAlignment="1">
      <alignment textRotation="90"/>
    </xf>
    <xf numFmtId="0" fontId="3" fillId="3" borderId="9" xfId="1" applyFont="1" applyFill="1" applyBorder="1" applyAlignment="1">
      <alignment textRotation="90"/>
    </xf>
    <xf numFmtId="0" fontId="3" fillId="3" borderId="12" xfId="1" applyFont="1" applyFill="1" applyBorder="1" applyAlignment="1">
      <alignment textRotation="90"/>
    </xf>
    <xf numFmtId="0" fontId="3" fillId="3" borderId="13" xfId="1" applyFont="1" applyFill="1" applyBorder="1" applyAlignment="1">
      <alignment textRotation="90"/>
    </xf>
    <xf numFmtId="0" fontId="3" fillId="3" borderId="15" xfId="1" applyFont="1" applyFill="1" applyBorder="1" applyAlignment="1">
      <alignment textRotation="90"/>
    </xf>
    <xf numFmtId="0" fontId="3" fillId="3" borderId="46" xfId="1" applyFont="1" applyFill="1" applyBorder="1" applyAlignment="1">
      <alignment textRotation="90"/>
    </xf>
    <xf numFmtId="0" fontId="3" fillId="3" borderId="49" xfId="1" applyFont="1" applyFill="1" applyBorder="1" applyAlignment="1">
      <alignment textRotation="90"/>
    </xf>
    <xf numFmtId="0" fontId="3" fillId="3" borderId="48" xfId="1" applyFont="1" applyFill="1" applyBorder="1" applyAlignment="1">
      <alignment textRotation="90"/>
    </xf>
    <xf numFmtId="0" fontId="8" fillId="0" borderId="0" xfId="2" applyFont="1"/>
    <xf numFmtId="0" fontId="10" fillId="5" borderId="12" xfId="2" applyFont="1" applyFill="1" applyBorder="1" applyAlignment="1">
      <alignment horizontal="center" vertical="center"/>
    </xf>
    <xf numFmtId="0" fontId="10" fillId="5" borderId="12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vertical="center"/>
    </xf>
    <xf numFmtId="0" fontId="8" fillId="6" borderId="12" xfId="2" applyFont="1" applyFill="1" applyBorder="1" applyAlignment="1">
      <alignment horizontal="center" vertical="center"/>
    </xf>
    <xf numFmtId="0" fontId="8" fillId="6" borderId="12" xfId="2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/>
    </xf>
    <xf numFmtId="0" fontId="2" fillId="2" borderId="46" xfId="1" applyFont="1" applyFill="1" applyBorder="1" applyAlignment="1">
      <alignment horizontal="center"/>
    </xf>
    <xf numFmtId="0" fontId="2" fillId="2" borderId="47" xfId="1" applyFont="1" applyFill="1" applyBorder="1" applyAlignment="1">
      <alignment horizontal="center"/>
    </xf>
    <xf numFmtId="0" fontId="3" fillId="0" borderId="27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49" fontId="3" fillId="0" borderId="12" xfId="1" applyNumberFormat="1" applyFont="1" applyBorder="1" applyAlignment="1" applyProtection="1">
      <alignment horizontal="center" vertical="center"/>
      <protection locked="0"/>
    </xf>
    <xf numFmtId="49" fontId="3" fillId="2" borderId="17" xfId="1" applyNumberFormat="1" applyFont="1" applyFill="1" applyBorder="1" applyAlignment="1">
      <alignment horizontal="center" vertical="center"/>
    </xf>
    <xf numFmtId="49" fontId="3" fillId="0" borderId="18" xfId="1" applyNumberFormat="1" applyFont="1" applyBorder="1" applyAlignment="1" applyProtection="1">
      <alignment horizontal="center" vertical="center"/>
      <protection locked="0"/>
    </xf>
    <xf numFmtId="49" fontId="3" fillId="0" borderId="27" xfId="1" applyNumberFormat="1" applyFont="1" applyBorder="1" applyAlignment="1" applyProtection="1">
      <alignment horizontal="center" vertical="center"/>
      <protection locked="0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2" fillId="2" borderId="63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4" borderId="30" xfId="1" applyFont="1" applyFill="1" applyBorder="1" applyAlignment="1">
      <alignment horizontal="center" vertical="center"/>
    </xf>
    <xf numFmtId="0" fontId="4" fillId="0" borderId="0" xfId="1" applyFont="1" applyBorder="1"/>
    <xf numFmtId="0" fontId="3" fillId="0" borderId="20" xfId="1" applyNumberFormat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  <protection locked="0"/>
    </xf>
    <xf numFmtId="49" fontId="3" fillId="2" borderId="12" xfId="1" applyNumberFormat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3" fillId="3" borderId="12" xfId="0" applyFont="1" applyFill="1" applyBorder="1" applyAlignment="1">
      <alignment horizontal="center"/>
    </xf>
    <xf numFmtId="0" fontId="13" fillId="8" borderId="12" xfId="0" applyFont="1" applyFill="1" applyBorder="1"/>
    <xf numFmtId="0" fontId="14" fillId="0" borderId="12" xfId="0" applyFont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2" fillId="2" borderId="64" xfId="1" applyFont="1" applyFill="1" applyBorder="1" applyAlignment="1">
      <alignment horizontal="center"/>
    </xf>
    <xf numFmtId="49" fontId="3" fillId="2" borderId="27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49" fontId="3" fillId="2" borderId="31" xfId="1" applyNumberFormat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>
      <alignment horizontal="center" vertical="center"/>
    </xf>
    <xf numFmtId="0" fontId="3" fillId="0" borderId="32" xfId="1" applyNumberFormat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4" borderId="61" xfId="1" applyFont="1" applyFill="1" applyBorder="1" applyAlignment="1">
      <alignment horizontal="center" vertical="center"/>
    </xf>
    <xf numFmtId="0" fontId="4" fillId="4" borderId="62" xfId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horizontal="center" vertical="center"/>
    </xf>
    <xf numFmtId="0" fontId="3" fillId="0" borderId="36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14" xfId="1" applyNumberFormat="1" applyFont="1" applyFill="1" applyBorder="1" applyAlignment="1" applyProtection="1">
      <alignment horizontal="center" vertical="center"/>
      <protection locked="0"/>
    </xf>
    <xf numFmtId="49" fontId="3" fillId="2" borderId="20" xfId="1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32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left"/>
    </xf>
    <xf numFmtId="0" fontId="3" fillId="0" borderId="33" xfId="0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2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2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center" vertical="center"/>
    </xf>
    <xf numFmtId="0" fontId="3" fillId="0" borderId="28" xfId="1" applyNumberFormat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3" fillId="0" borderId="40" xfId="1" applyNumberFormat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3" fillId="0" borderId="30" xfId="1" applyNumberFormat="1" applyFont="1" applyFill="1" applyBorder="1" applyAlignment="1">
      <alignment horizontal="center" vertical="center"/>
    </xf>
    <xf numFmtId="49" fontId="3" fillId="0" borderId="33" xfId="1" applyNumberFormat="1" applyFont="1" applyBorder="1" applyAlignment="1" applyProtection="1">
      <alignment horizontal="center" vertical="center"/>
      <protection locked="0"/>
    </xf>
    <xf numFmtId="49" fontId="3" fillId="0" borderId="36" xfId="1" applyNumberFormat="1" applyFont="1" applyBorder="1" applyAlignment="1" applyProtection="1">
      <alignment horizontal="center" vertical="center"/>
      <protection locked="0"/>
    </xf>
    <xf numFmtId="49" fontId="3" fillId="2" borderId="16" xfId="1" applyNumberFormat="1" applyFont="1" applyFill="1" applyBorder="1" applyAlignment="1">
      <alignment horizontal="center" vertical="center"/>
    </xf>
    <xf numFmtId="49" fontId="3" fillId="2" borderId="16" xfId="1" applyNumberFormat="1" applyFont="1" applyFill="1" applyBorder="1" applyAlignment="1" applyProtection="1">
      <alignment horizontal="center" vertical="center"/>
      <protection locked="0"/>
    </xf>
    <xf numFmtId="49" fontId="3" fillId="2" borderId="22" xfId="1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3" fillId="0" borderId="20" xfId="0" applyNumberFormat="1" applyFont="1" applyBorder="1" applyAlignment="1">
      <alignment horizontal="left" vertical="center"/>
    </xf>
    <xf numFmtId="1" fontId="3" fillId="0" borderId="38" xfId="0" applyNumberFormat="1" applyFont="1" applyBorder="1" applyAlignment="1">
      <alignment horizontal="left" vertical="center"/>
    </xf>
    <xf numFmtId="1" fontId="3" fillId="0" borderId="42" xfId="0" applyNumberFormat="1" applyFont="1" applyBorder="1" applyAlignment="1">
      <alignment horizontal="left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49" fontId="3" fillId="2" borderId="48" xfId="1" applyNumberFormat="1" applyFont="1" applyFill="1" applyBorder="1" applyAlignment="1">
      <alignment horizontal="center" vertical="center"/>
    </xf>
    <xf numFmtId="49" fontId="3" fillId="0" borderId="46" xfId="1" applyNumberFormat="1" applyFont="1" applyBorder="1" applyAlignment="1" applyProtection="1">
      <alignment horizontal="center" vertical="center"/>
      <protection locked="0"/>
    </xf>
    <xf numFmtId="0" fontId="4" fillId="4" borderId="48" xfId="1" applyFont="1" applyFill="1" applyBorder="1" applyAlignment="1">
      <alignment horizontal="center" vertical="center"/>
    </xf>
    <xf numFmtId="0" fontId="4" fillId="4" borderId="49" xfId="1" applyFont="1" applyFill="1" applyBorder="1" applyAlignment="1">
      <alignment horizontal="center" vertical="center"/>
    </xf>
    <xf numFmtId="1" fontId="3" fillId="0" borderId="24" xfId="1" applyNumberFormat="1" applyFont="1" applyFill="1" applyBorder="1" applyAlignment="1">
      <alignment horizontal="center" vertical="center"/>
    </xf>
    <xf numFmtId="1" fontId="3" fillId="0" borderId="32" xfId="1" applyNumberFormat="1" applyFont="1" applyFill="1" applyBorder="1" applyAlignment="1">
      <alignment horizontal="center" vertical="center"/>
    </xf>
    <xf numFmtId="1" fontId="3" fillId="0" borderId="14" xfId="1" applyNumberFormat="1" applyFont="1" applyFill="1" applyBorder="1" applyAlignment="1">
      <alignment horizontal="center" vertical="center"/>
    </xf>
    <xf numFmtId="1" fontId="3" fillId="0" borderId="20" xfId="1" applyNumberFormat="1" applyFont="1" applyFill="1" applyBorder="1" applyAlignment="1">
      <alignment horizontal="center" vertical="center"/>
    </xf>
    <xf numFmtId="1" fontId="3" fillId="0" borderId="27" xfId="1" applyNumberFormat="1" applyFont="1" applyFill="1" applyBorder="1" applyAlignment="1">
      <alignment horizontal="center" vertical="center"/>
    </xf>
    <xf numFmtId="1" fontId="3" fillId="0" borderId="8" xfId="1" applyNumberFormat="1" applyFont="1" applyBorder="1" applyAlignment="1">
      <alignment horizontal="left" vertical="center"/>
    </xf>
    <xf numFmtId="1" fontId="3" fillId="0" borderId="14" xfId="1" applyNumberFormat="1" applyFont="1" applyBorder="1" applyAlignment="1">
      <alignment horizontal="left" vertical="center"/>
    </xf>
    <xf numFmtId="1" fontId="3" fillId="0" borderId="40" xfId="1" applyNumberFormat="1" applyFont="1" applyBorder="1" applyAlignment="1">
      <alignment horizontal="left" vertical="center"/>
    </xf>
    <xf numFmtId="1" fontId="3" fillId="0" borderId="33" xfId="1" applyNumberFormat="1" applyFont="1" applyBorder="1" applyAlignment="1">
      <alignment horizontal="left" vertical="center"/>
    </xf>
    <xf numFmtId="1" fontId="3" fillId="0" borderId="36" xfId="1" applyNumberFormat="1" applyFont="1" applyBorder="1" applyAlignment="1">
      <alignment horizontal="left" vertical="center"/>
    </xf>
    <xf numFmtId="1" fontId="3" fillId="0" borderId="27" xfId="1" applyNumberFormat="1" applyFont="1" applyBorder="1" applyAlignment="1">
      <alignment horizontal="left" vertical="center"/>
    </xf>
    <xf numFmtId="1" fontId="3" fillId="0" borderId="12" xfId="1" applyNumberFormat="1" applyFont="1" applyBorder="1" applyAlignment="1">
      <alignment horizontal="left" vertical="center"/>
    </xf>
    <xf numFmtId="1" fontId="3" fillId="0" borderId="35" xfId="1" applyNumberFormat="1" applyFont="1" applyFill="1" applyBorder="1" applyAlignment="1">
      <alignment horizontal="center" vertical="center"/>
    </xf>
    <xf numFmtId="1" fontId="3" fillId="0" borderId="20" xfId="1" applyNumberFormat="1" applyFont="1" applyBorder="1" applyAlignment="1">
      <alignment horizontal="left" vertical="center"/>
    </xf>
    <xf numFmtId="1" fontId="3" fillId="0" borderId="46" xfId="1" applyNumberFormat="1" applyFont="1" applyFill="1" applyBorder="1" applyAlignment="1">
      <alignment horizontal="center" vertical="center"/>
    </xf>
    <xf numFmtId="1" fontId="3" fillId="0" borderId="18" xfId="1" applyNumberFormat="1" applyFont="1" applyFill="1" applyBorder="1" applyAlignment="1">
      <alignment horizontal="center" vertical="center"/>
    </xf>
    <xf numFmtId="1" fontId="3" fillId="0" borderId="49" xfId="1" applyNumberFormat="1" applyFont="1" applyBorder="1" applyAlignment="1">
      <alignment horizontal="left" vertical="center"/>
    </xf>
    <xf numFmtId="1" fontId="3" fillId="0" borderId="19" xfId="1" applyNumberFormat="1" applyFont="1" applyBorder="1" applyAlignment="1">
      <alignment horizontal="left" vertical="center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 textRotation="90"/>
    </xf>
    <xf numFmtId="0" fontId="3" fillId="3" borderId="16" xfId="1" applyFont="1" applyFill="1" applyBorder="1" applyAlignment="1">
      <alignment horizontal="center" textRotation="90"/>
    </xf>
    <xf numFmtId="0" fontId="3" fillId="3" borderId="47" xfId="1" applyFont="1" applyFill="1" applyBorder="1" applyAlignment="1">
      <alignment horizontal="center" textRotation="90"/>
    </xf>
    <xf numFmtId="0" fontId="2" fillId="0" borderId="5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3" borderId="51" xfId="1" applyFont="1" applyFill="1" applyBorder="1" applyAlignment="1">
      <alignment horizontal="center"/>
    </xf>
    <xf numFmtId="0" fontId="2" fillId="3" borderId="52" xfId="1" applyFont="1" applyFill="1" applyBorder="1" applyAlignment="1">
      <alignment horizontal="center"/>
    </xf>
    <xf numFmtId="0" fontId="3" fillId="3" borderId="54" xfId="1" applyFont="1" applyFill="1" applyBorder="1" applyAlignment="1">
      <alignment horizontal="center" textRotation="90"/>
    </xf>
    <xf numFmtId="0" fontId="3" fillId="3" borderId="50" xfId="1" applyFont="1" applyFill="1" applyBorder="1" applyAlignment="1">
      <alignment horizontal="center" textRotation="90"/>
    </xf>
    <xf numFmtId="0" fontId="3" fillId="3" borderId="55" xfId="1" applyFont="1" applyFill="1" applyBorder="1" applyAlignment="1">
      <alignment horizontal="center" textRotation="90"/>
    </xf>
    <xf numFmtId="0" fontId="3" fillId="3" borderId="58" xfId="1" applyFont="1" applyFill="1" applyBorder="1" applyAlignment="1">
      <alignment horizontal="center" textRotation="90"/>
    </xf>
    <xf numFmtId="0" fontId="3" fillId="3" borderId="53" xfId="1" applyFont="1" applyFill="1" applyBorder="1" applyAlignment="1">
      <alignment horizontal="center" textRotation="90"/>
    </xf>
    <xf numFmtId="0" fontId="3" fillId="3" borderId="57" xfId="1" applyFont="1" applyFill="1" applyBorder="1" applyAlignment="1">
      <alignment horizontal="center" textRotation="90"/>
    </xf>
    <xf numFmtId="0" fontId="3" fillId="3" borderId="8" xfId="1" applyFont="1" applyFill="1" applyBorder="1" applyAlignment="1">
      <alignment horizontal="center" textRotation="90"/>
    </xf>
    <xf numFmtId="0" fontId="3" fillId="3" borderId="14" xfId="1" applyFont="1" applyFill="1" applyBorder="1" applyAlignment="1">
      <alignment horizontal="center" textRotation="90"/>
    </xf>
    <xf numFmtId="0" fontId="3" fillId="3" borderId="42" xfId="1" applyFont="1" applyFill="1" applyBorder="1" applyAlignment="1">
      <alignment horizontal="center" textRotation="90"/>
    </xf>
    <xf numFmtId="0" fontId="3" fillId="3" borderId="6" xfId="1" applyFont="1" applyFill="1" applyBorder="1" applyAlignment="1">
      <alignment horizontal="center" textRotation="90"/>
    </xf>
    <xf numFmtId="0" fontId="3" fillId="3" borderId="12" xfId="1" applyFont="1" applyFill="1" applyBorder="1" applyAlignment="1">
      <alignment horizontal="center" textRotation="90"/>
    </xf>
    <xf numFmtId="0" fontId="3" fillId="3" borderId="46" xfId="1" applyFont="1" applyFill="1" applyBorder="1" applyAlignment="1">
      <alignment horizontal="center" textRotation="90"/>
    </xf>
    <xf numFmtId="0" fontId="4" fillId="3" borderId="53" xfId="1" applyFont="1" applyFill="1" applyBorder="1" applyAlignment="1">
      <alignment horizontal="center" textRotation="90"/>
    </xf>
    <xf numFmtId="0" fontId="4" fillId="3" borderId="57" xfId="1" applyFont="1" applyFill="1" applyBorder="1" applyAlignment="1">
      <alignment horizontal="center" textRotation="90"/>
    </xf>
    <xf numFmtId="0" fontId="4" fillId="3" borderId="56" xfId="1" applyFont="1" applyFill="1" applyBorder="1" applyAlignment="1">
      <alignment horizontal="center" textRotation="90"/>
    </xf>
    <xf numFmtId="0" fontId="4" fillId="3" borderId="65" xfId="1" applyFont="1" applyFill="1" applyBorder="1" applyAlignment="1">
      <alignment horizontal="center" textRotation="90"/>
    </xf>
    <xf numFmtId="0" fontId="4" fillId="3" borderId="25" xfId="1" applyFont="1" applyFill="1" applyBorder="1" applyAlignment="1">
      <alignment horizontal="center" textRotation="90"/>
    </xf>
    <xf numFmtId="0" fontId="4" fillId="3" borderId="33" xfId="1" applyFont="1" applyFill="1" applyBorder="1" applyAlignment="1">
      <alignment horizontal="center" textRotation="90"/>
    </xf>
    <xf numFmtId="0" fontId="4" fillId="3" borderId="44" xfId="1" applyFont="1" applyFill="1" applyBorder="1" applyAlignment="1">
      <alignment horizontal="center" textRotation="90"/>
    </xf>
    <xf numFmtId="0" fontId="4" fillId="7" borderId="55" xfId="1" applyFont="1" applyFill="1" applyBorder="1" applyAlignment="1">
      <alignment horizontal="center"/>
    </xf>
    <xf numFmtId="0" fontId="4" fillId="7" borderId="58" xfId="1" applyFont="1" applyFill="1" applyBorder="1" applyAlignment="1">
      <alignment horizontal="center"/>
    </xf>
    <xf numFmtId="0" fontId="4" fillId="7" borderId="64" xfId="1" applyFont="1" applyFill="1" applyBorder="1" applyAlignment="1">
      <alignment horizontal="center"/>
    </xf>
    <xf numFmtId="0" fontId="4" fillId="7" borderId="60" xfId="1" applyFont="1" applyFill="1" applyBorder="1" applyAlignment="1">
      <alignment horizontal="center"/>
    </xf>
    <xf numFmtId="0" fontId="4" fillId="3" borderId="23" xfId="1" applyFont="1" applyFill="1" applyBorder="1" applyAlignment="1">
      <alignment horizontal="center" textRotation="90"/>
    </xf>
    <xf numFmtId="0" fontId="4" fillId="3" borderId="31" xfId="1" applyFont="1" applyFill="1" applyBorder="1" applyAlignment="1">
      <alignment horizontal="center" textRotation="90"/>
    </xf>
    <xf numFmtId="0" fontId="4" fillId="3" borderId="41" xfId="1" applyFont="1" applyFill="1" applyBorder="1" applyAlignment="1">
      <alignment horizontal="center" textRotation="90"/>
    </xf>
    <xf numFmtId="0" fontId="4" fillId="3" borderId="5" xfId="1" applyFont="1" applyFill="1" applyBorder="1" applyAlignment="1">
      <alignment horizontal="center" textRotation="90"/>
    </xf>
    <xf numFmtId="0" fontId="4" fillId="3" borderId="11" xfId="1" applyFont="1" applyFill="1" applyBorder="1" applyAlignment="1">
      <alignment horizontal="center" textRotation="90"/>
    </xf>
    <xf numFmtId="0" fontId="4" fillId="3" borderId="45" xfId="1" applyFont="1" applyFill="1" applyBorder="1" applyAlignment="1">
      <alignment horizontal="center" textRotation="90"/>
    </xf>
    <xf numFmtId="0" fontId="4" fillId="7" borderId="56" xfId="1" applyFont="1" applyFill="1" applyBorder="1" applyAlignment="1">
      <alignment horizontal="center"/>
    </xf>
    <xf numFmtId="0" fontId="4" fillId="7" borderId="65" xfId="1" applyFont="1" applyFill="1" applyBorder="1" applyAlignment="1">
      <alignment horizontal="center"/>
    </xf>
    <xf numFmtId="0" fontId="4" fillId="3" borderId="52" xfId="1" applyFont="1" applyFill="1" applyBorder="1" applyAlignment="1">
      <alignment horizontal="center" textRotation="90"/>
    </xf>
    <xf numFmtId="0" fontId="4" fillId="3" borderId="67" xfId="1" applyFont="1" applyFill="1" applyBorder="1" applyAlignment="1">
      <alignment horizontal="center" textRotation="90"/>
    </xf>
    <xf numFmtId="0" fontId="4" fillId="3" borderId="51" xfId="1" applyFont="1" applyFill="1" applyBorder="1" applyAlignment="1">
      <alignment horizontal="center" textRotation="90"/>
    </xf>
    <xf numFmtId="0" fontId="4" fillId="3" borderId="66" xfId="1" applyFont="1" applyFill="1" applyBorder="1" applyAlignment="1">
      <alignment horizontal="center" textRotation="90"/>
    </xf>
    <xf numFmtId="0" fontId="4" fillId="7" borderId="56" xfId="1" applyFont="1" applyFill="1" applyBorder="1" applyAlignment="1">
      <alignment horizontal="center" wrapText="1"/>
    </xf>
    <xf numFmtId="0" fontId="4" fillId="3" borderId="63" xfId="1" applyFont="1" applyFill="1" applyBorder="1" applyAlignment="1">
      <alignment horizontal="center" textRotation="90"/>
    </xf>
    <xf numFmtId="0" fontId="4" fillId="3" borderId="59" xfId="1" applyFont="1" applyFill="1" applyBorder="1" applyAlignment="1">
      <alignment horizontal="center" textRotation="90"/>
    </xf>
    <xf numFmtId="0" fontId="4" fillId="7" borderId="55" xfId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3">
    <cellStyle name="Normal" xfId="0" builtinId="0"/>
    <cellStyle name="ปกติ 2" xfId="1"/>
    <cellStyle name="ปกติ 3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สรุปผลการประเมินความฉลาดทางอารมณ์</a:t>
            </a:r>
            <a:br>
              <a:rPr lang="th-TH"/>
            </a:br>
            <a:r>
              <a:rPr lang="th-TH"/>
              <a:t>ชั้นมัธยมศึกษาปีที่ </a:t>
            </a:r>
            <a:r>
              <a:rPr lang="en-US"/>
              <a:t>1/1   </a:t>
            </a:r>
            <a:r>
              <a:rPr lang="th-TH"/>
              <a:t>ปีการศึกษา </a:t>
            </a:r>
            <a:r>
              <a:rPr lang="en-US"/>
              <a:t>2561</a:t>
            </a:r>
          </a:p>
        </c:rich>
      </c:tx>
      <c:layout>
        <c:manualLayout>
          <c:xMode val="edge"/>
          <c:yMode val="edge"/>
          <c:x val="0.29699033870621844"/>
          <c:y val="1.309720875904604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046777951526433E-3"/>
          <c:y val="9.2209176826974013E-4"/>
          <c:w val="0.97697088506641849"/>
          <c:h val="0.822764568241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กราฟ!$A$6</c:f>
              <c:strCache>
                <c:ptCount val="1"/>
                <c:pt idx="0">
                  <c:v>อารมณ์ปกติ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กราฟ!$B$6:$J$6</c:f>
              <c:numCache>
                <c:formatCode>General</c:formatCode>
                <c:ptCount val="9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24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DA-409E-9F5C-CFCD0C1C8743}"/>
            </c:ext>
          </c:extLst>
        </c:ser>
        <c:ser>
          <c:idx val="1"/>
          <c:order val="1"/>
          <c:tx>
            <c:strRef>
              <c:f>กราฟ!$A$7</c:f>
              <c:strCache>
                <c:ptCount val="1"/>
                <c:pt idx="0">
                  <c:v>เสี่ยง/มีปัญหา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กราฟ!$B$7:$J$7</c:f>
              <c:numCache>
                <c:formatCode>General</c:formatCode>
                <c:ptCount val="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DA-409E-9F5C-CFCD0C1C874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54953728"/>
        <c:axId val="254971904"/>
      </c:barChart>
      <c:catAx>
        <c:axId val="25495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54971904"/>
        <c:crosses val="autoZero"/>
        <c:auto val="1"/>
        <c:lblAlgn val="ctr"/>
        <c:lblOffset val="100"/>
        <c:noMultiLvlLbl val="0"/>
      </c:catAx>
      <c:valAx>
        <c:axId val="2549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5495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273844</xdr:colOff>
      <xdr:row>20</xdr:row>
      <xdr:rowOff>342901</xdr:rowOff>
    </xdr:from>
    <xdr:to>
      <xdr:col>9</xdr:col>
      <xdr:colOff>857250</xdr:colOff>
      <xdr:row>39</xdr:row>
      <xdr:rowOff>285749</xdr:rowOff>
    </xdr:to>
    <xdr:graphicFrame macro="">
      <xdr:nvGraphicFramePr>
        <xdr:cNvPr id="2" name="แผนภูมิ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DQ%2024%202561\sdq_24_25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input1"/>
      <sheetName val="input2"/>
      <sheetName val="input3"/>
      <sheetName val="equal1"/>
      <sheetName val="equal2"/>
      <sheetName val="equal3"/>
      <sheetName val="report2"/>
      <sheetName val="report1"/>
      <sheetName val="report3"/>
      <sheetName val="summary"/>
      <sheetName val="graph"/>
    </sheetNames>
    <sheetDataSet>
      <sheetData sheetId="0"/>
      <sheetData sheetId="1">
        <row r="4">
          <cell r="B4" t="str">
            <v>24</v>
          </cell>
        </row>
        <row r="32">
          <cell r="A32" t="str">
            <v>29</v>
          </cell>
        </row>
        <row r="33">
          <cell r="A33" t="str">
            <v>30</v>
          </cell>
        </row>
        <row r="34">
          <cell r="A34" t="str">
            <v>31</v>
          </cell>
        </row>
        <row r="35">
          <cell r="A35" t="str">
            <v>32</v>
          </cell>
        </row>
      </sheetData>
      <sheetData sheetId="2"/>
      <sheetData sheetId="3">
        <row r="4">
          <cell r="F4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2">
          <cell r="A32" t="str">
            <v>ลงชื่อ………..……………………………ผ้รายงาน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>
      <selection activeCell="C5" sqref="C5"/>
    </sheetView>
  </sheetViews>
  <sheetFormatPr defaultRowHeight="24" x14ac:dyDescent="0.55000000000000004"/>
  <cols>
    <col min="1" max="1" width="5.375" style="122" customWidth="1"/>
    <col min="2" max="2" width="62" style="115" customWidth="1"/>
    <col min="3" max="6" width="12.5" style="115" customWidth="1"/>
    <col min="7" max="16384" width="9" style="115"/>
  </cols>
  <sheetData>
    <row r="1" spans="1:6" ht="27.75" x14ac:dyDescent="0.65">
      <c r="A1" s="264" t="s">
        <v>68</v>
      </c>
      <c r="B1" s="264"/>
      <c r="C1" s="264"/>
      <c r="D1" s="264"/>
      <c r="E1" s="264"/>
      <c r="F1" s="264"/>
    </row>
    <row r="3" spans="1:6" ht="27.75" x14ac:dyDescent="0.65">
      <c r="A3" s="265" t="s">
        <v>69</v>
      </c>
      <c r="B3" s="265"/>
      <c r="C3" s="265"/>
      <c r="D3" s="265"/>
      <c r="E3" s="265"/>
      <c r="F3" s="265"/>
    </row>
    <row r="4" spans="1:6" ht="48" x14ac:dyDescent="0.55000000000000004">
      <c r="A4" s="116" t="s">
        <v>70</v>
      </c>
      <c r="B4" s="116" t="s">
        <v>71</v>
      </c>
      <c r="C4" s="116" t="s">
        <v>72</v>
      </c>
      <c r="D4" s="117" t="s">
        <v>73</v>
      </c>
      <c r="E4" s="117" t="s">
        <v>74</v>
      </c>
      <c r="F4" s="116" t="s">
        <v>75</v>
      </c>
    </row>
    <row r="5" spans="1:6" ht="26.25" customHeight="1" x14ac:dyDescent="0.55000000000000004">
      <c r="A5" s="118">
        <v>1</v>
      </c>
      <c r="B5" s="119" t="s">
        <v>76</v>
      </c>
      <c r="C5" s="119"/>
      <c r="D5" s="119"/>
      <c r="E5" s="119"/>
      <c r="F5" s="119"/>
    </row>
    <row r="6" spans="1:6" ht="26.25" customHeight="1" x14ac:dyDescent="0.55000000000000004">
      <c r="A6" s="120">
        <v>2</v>
      </c>
      <c r="B6" s="121" t="s">
        <v>77</v>
      </c>
      <c r="C6" s="121"/>
      <c r="D6" s="121"/>
      <c r="E6" s="121"/>
      <c r="F6" s="121"/>
    </row>
    <row r="7" spans="1:6" ht="26.25" customHeight="1" x14ac:dyDescent="0.55000000000000004">
      <c r="A7" s="120">
        <v>3</v>
      </c>
      <c r="B7" s="121" t="s">
        <v>78</v>
      </c>
      <c r="C7" s="121"/>
      <c r="D7" s="121"/>
      <c r="E7" s="121"/>
      <c r="F7" s="121"/>
    </row>
    <row r="8" spans="1:6" ht="26.25" customHeight="1" x14ac:dyDescent="0.55000000000000004">
      <c r="A8" s="118">
        <v>4</v>
      </c>
      <c r="B8" s="119" t="s">
        <v>79</v>
      </c>
      <c r="C8" s="119"/>
      <c r="D8" s="119"/>
      <c r="E8" s="119"/>
      <c r="F8" s="119"/>
    </row>
    <row r="9" spans="1:6" ht="26.25" customHeight="1" x14ac:dyDescent="0.55000000000000004">
      <c r="A9" s="120">
        <v>5</v>
      </c>
      <c r="B9" s="121" t="s">
        <v>80</v>
      </c>
      <c r="C9" s="121"/>
      <c r="D9" s="121"/>
      <c r="E9" s="121"/>
      <c r="F9" s="121"/>
    </row>
    <row r="10" spans="1:6" ht="26.25" customHeight="1" x14ac:dyDescent="0.55000000000000004">
      <c r="A10" s="118">
        <v>6</v>
      </c>
      <c r="B10" s="119" t="s">
        <v>81</v>
      </c>
      <c r="C10" s="119"/>
      <c r="D10" s="119"/>
      <c r="E10" s="119"/>
      <c r="F10" s="119"/>
    </row>
    <row r="11" spans="1:6" ht="26.25" customHeight="1" x14ac:dyDescent="0.55000000000000004">
      <c r="A11" s="118">
        <v>7</v>
      </c>
      <c r="B11" s="119" t="s">
        <v>82</v>
      </c>
      <c r="C11" s="119"/>
      <c r="D11" s="119"/>
      <c r="E11" s="119"/>
      <c r="F11" s="119"/>
    </row>
    <row r="12" spans="1:6" ht="26.25" customHeight="1" x14ac:dyDescent="0.55000000000000004">
      <c r="A12" s="120">
        <v>8</v>
      </c>
      <c r="B12" s="121" t="s">
        <v>83</v>
      </c>
      <c r="C12" s="121"/>
      <c r="D12" s="121"/>
      <c r="E12" s="121"/>
      <c r="F12" s="121"/>
    </row>
    <row r="13" spans="1:6" ht="26.25" customHeight="1" x14ac:dyDescent="0.55000000000000004">
      <c r="A13" s="120">
        <v>9</v>
      </c>
      <c r="B13" s="121" t="s">
        <v>84</v>
      </c>
      <c r="C13" s="121"/>
      <c r="D13" s="121"/>
      <c r="E13" s="121"/>
      <c r="F13" s="121"/>
    </row>
    <row r="14" spans="1:6" ht="26.25" customHeight="1" x14ac:dyDescent="0.55000000000000004">
      <c r="A14" s="118">
        <v>10</v>
      </c>
      <c r="B14" s="119" t="s">
        <v>85</v>
      </c>
      <c r="C14" s="119"/>
      <c r="D14" s="119"/>
      <c r="E14" s="119"/>
      <c r="F14" s="119"/>
    </row>
    <row r="15" spans="1:6" ht="26.25" customHeight="1" x14ac:dyDescent="0.55000000000000004">
      <c r="A15" s="120">
        <v>11</v>
      </c>
      <c r="B15" s="121" t="s">
        <v>86</v>
      </c>
      <c r="C15" s="121"/>
      <c r="D15" s="121"/>
      <c r="E15" s="121"/>
      <c r="F15" s="121"/>
    </row>
    <row r="16" spans="1:6" ht="26.25" customHeight="1" x14ac:dyDescent="0.55000000000000004">
      <c r="A16" s="118">
        <v>12</v>
      </c>
      <c r="B16" s="119" t="s">
        <v>87</v>
      </c>
      <c r="C16" s="119"/>
      <c r="D16" s="119"/>
      <c r="E16" s="119"/>
      <c r="F16" s="119"/>
    </row>
    <row r="17" spans="1:6" ht="26.25" customHeight="1" x14ac:dyDescent="0.55000000000000004">
      <c r="A17" s="120">
        <v>13</v>
      </c>
      <c r="B17" s="121" t="s">
        <v>88</v>
      </c>
      <c r="C17" s="121"/>
      <c r="D17" s="121"/>
      <c r="E17" s="121"/>
      <c r="F17" s="121"/>
    </row>
    <row r="18" spans="1:6" ht="26.25" customHeight="1" x14ac:dyDescent="0.55000000000000004">
      <c r="A18" s="118">
        <v>14</v>
      </c>
      <c r="B18" s="119" t="s">
        <v>89</v>
      </c>
      <c r="C18" s="119"/>
      <c r="D18" s="119"/>
      <c r="E18" s="119"/>
      <c r="F18" s="119"/>
    </row>
    <row r="19" spans="1:6" ht="26.25" customHeight="1" x14ac:dyDescent="0.55000000000000004">
      <c r="A19" s="118">
        <v>15</v>
      </c>
      <c r="B19" s="119" t="s">
        <v>90</v>
      </c>
      <c r="C19" s="119"/>
      <c r="D19" s="119"/>
      <c r="E19" s="119"/>
      <c r="F19" s="119"/>
    </row>
    <row r="20" spans="1:6" ht="26.25" customHeight="1" x14ac:dyDescent="0.55000000000000004">
      <c r="A20" s="120">
        <v>16</v>
      </c>
      <c r="B20" s="121" t="s">
        <v>91</v>
      </c>
      <c r="C20" s="121"/>
      <c r="D20" s="121"/>
      <c r="E20" s="121"/>
      <c r="F20" s="121"/>
    </row>
    <row r="21" spans="1:6" ht="26.25" customHeight="1" x14ac:dyDescent="0.55000000000000004">
      <c r="A21" s="118">
        <v>17</v>
      </c>
      <c r="B21" s="119" t="s">
        <v>92</v>
      </c>
      <c r="C21" s="119"/>
      <c r="D21" s="119"/>
      <c r="E21" s="119"/>
      <c r="F21" s="119"/>
    </row>
    <row r="22" spans="1:6" ht="26.25" customHeight="1" x14ac:dyDescent="0.55000000000000004">
      <c r="A22" s="120">
        <v>18</v>
      </c>
      <c r="B22" s="121" t="s">
        <v>93</v>
      </c>
      <c r="C22" s="121"/>
      <c r="D22" s="121"/>
      <c r="E22" s="121"/>
      <c r="F22" s="121"/>
    </row>
    <row r="23" spans="1:6" ht="26.25" customHeight="1" x14ac:dyDescent="0.55000000000000004">
      <c r="A23" s="120">
        <v>19</v>
      </c>
      <c r="B23" s="121" t="s">
        <v>94</v>
      </c>
      <c r="C23" s="121"/>
      <c r="D23" s="121"/>
      <c r="E23" s="121"/>
      <c r="F23" s="121"/>
    </row>
    <row r="24" spans="1:6" ht="26.25" customHeight="1" x14ac:dyDescent="0.55000000000000004">
      <c r="A24" s="118">
        <v>20</v>
      </c>
      <c r="B24" s="119" t="s">
        <v>95</v>
      </c>
      <c r="C24" s="119"/>
      <c r="D24" s="119"/>
      <c r="E24" s="119"/>
      <c r="F24" s="119"/>
    </row>
    <row r="25" spans="1:6" ht="26.25" customHeight="1" x14ac:dyDescent="0.55000000000000004">
      <c r="A25" s="120">
        <v>21</v>
      </c>
      <c r="B25" s="121" t="s">
        <v>96</v>
      </c>
      <c r="C25" s="121"/>
      <c r="D25" s="121"/>
      <c r="E25" s="121"/>
      <c r="F25" s="121"/>
    </row>
    <row r="26" spans="1:6" ht="26.25" customHeight="1" x14ac:dyDescent="0.55000000000000004">
      <c r="A26" s="118">
        <v>22</v>
      </c>
      <c r="B26" s="119" t="s">
        <v>97</v>
      </c>
      <c r="C26" s="119"/>
      <c r="D26" s="119"/>
      <c r="E26" s="119"/>
      <c r="F26" s="119"/>
    </row>
    <row r="27" spans="1:6" ht="26.25" customHeight="1" x14ac:dyDescent="0.55000000000000004">
      <c r="A27" s="118">
        <v>23</v>
      </c>
      <c r="B27" s="119" t="s">
        <v>98</v>
      </c>
      <c r="C27" s="119"/>
      <c r="D27" s="119"/>
      <c r="E27" s="119"/>
      <c r="F27" s="119"/>
    </row>
    <row r="28" spans="1:6" ht="26.25" customHeight="1" x14ac:dyDescent="0.55000000000000004">
      <c r="A28" s="120">
        <v>24</v>
      </c>
      <c r="B28" s="121" t="s">
        <v>99</v>
      </c>
      <c r="C28" s="121"/>
      <c r="D28" s="121"/>
      <c r="E28" s="121"/>
      <c r="F28" s="121"/>
    </row>
    <row r="29" spans="1:6" ht="26.25" customHeight="1" x14ac:dyDescent="0.55000000000000004">
      <c r="A29" s="118">
        <v>25</v>
      </c>
      <c r="B29" s="119" t="s">
        <v>100</v>
      </c>
      <c r="C29" s="119"/>
      <c r="D29" s="119"/>
      <c r="E29" s="119"/>
      <c r="F29" s="119"/>
    </row>
    <row r="30" spans="1:6" ht="26.25" customHeight="1" x14ac:dyDescent="0.55000000000000004">
      <c r="A30" s="120">
        <v>26</v>
      </c>
      <c r="B30" s="121" t="s">
        <v>101</v>
      </c>
      <c r="C30" s="121"/>
      <c r="D30" s="121"/>
      <c r="E30" s="121"/>
      <c r="F30" s="121"/>
    </row>
    <row r="31" spans="1:6" ht="26.25" customHeight="1" x14ac:dyDescent="0.55000000000000004">
      <c r="A31" s="120">
        <v>27</v>
      </c>
      <c r="B31" s="121" t="s">
        <v>102</v>
      </c>
      <c r="C31" s="121"/>
      <c r="D31" s="121"/>
      <c r="E31" s="121"/>
      <c r="F31" s="121"/>
    </row>
    <row r="32" spans="1:6" ht="26.25" customHeight="1" x14ac:dyDescent="0.55000000000000004">
      <c r="A32" s="118">
        <v>28</v>
      </c>
      <c r="B32" s="119" t="s">
        <v>103</v>
      </c>
      <c r="C32" s="119"/>
      <c r="D32" s="119"/>
      <c r="E32" s="119"/>
      <c r="F32" s="119"/>
    </row>
    <row r="33" spans="1:6" ht="26.25" customHeight="1" x14ac:dyDescent="0.55000000000000004">
      <c r="A33" s="120">
        <v>29</v>
      </c>
      <c r="B33" s="121" t="s">
        <v>104</v>
      </c>
      <c r="C33" s="121"/>
      <c r="D33" s="121"/>
      <c r="E33" s="121"/>
      <c r="F33" s="121"/>
    </row>
    <row r="34" spans="1:6" ht="26.25" customHeight="1" x14ac:dyDescent="0.55000000000000004">
      <c r="A34" s="120">
        <v>30</v>
      </c>
      <c r="B34" s="121" t="s">
        <v>105</v>
      </c>
      <c r="C34" s="121"/>
      <c r="D34" s="121"/>
      <c r="E34" s="121"/>
      <c r="F34" s="121"/>
    </row>
    <row r="35" spans="1:6" ht="26.25" customHeight="1" x14ac:dyDescent="0.55000000000000004">
      <c r="A35" s="118">
        <v>31</v>
      </c>
      <c r="B35" s="119" t="s">
        <v>106</v>
      </c>
      <c r="C35" s="119"/>
      <c r="D35" s="119"/>
      <c r="E35" s="119"/>
      <c r="F35" s="119"/>
    </row>
    <row r="36" spans="1:6" ht="26.25" customHeight="1" x14ac:dyDescent="0.55000000000000004">
      <c r="A36" s="118">
        <v>32</v>
      </c>
      <c r="B36" s="119" t="s">
        <v>107</v>
      </c>
      <c r="C36" s="119"/>
      <c r="D36" s="119"/>
      <c r="E36" s="119"/>
      <c r="F36" s="119"/>
    </row>
    <row r="37" spans="1:6" ht="26.25" customHeight="1" x14ac:dyDescent="0.55000000000000004">
      <c r="A37" s="120">
        <v>33</v>
      </c>
      <c r="B37" s="121" t="s">
        <v>108</v>
      </c>
      <c r="C37" s="121"/>
      <c r="D37" s="121"/>
      <c r="E37" s="121"/>
      <c r="F37" s="121"/>
    </row>
    <row r="38" spans="1:6" ht="26.25" customHeight="1" x14ac:dyDescent="0.55000000000000004">
      <c r="A38" s="118">
        <v>34</v>
      </c>
      <c r="B38" s="119" t="s">
        <v>109</v>
      </c>
      <c r="C38" s="119"/>
      <c r="D38" s="119"/>
      <c r="E38" s="119"/>
      <c r="F38" s="119"/>
    </row>
    <row r="39" spans="1:6" ht="26.25" customHeight="1" x14ac:dyDescent="0.55000000000000004">
      <c r="A39" s="120">
        <v>35</v>
      </c>
      <c r="B39" s="121" t="s">
        <v>110</v>
      </c>
      <c r="C39" s="121"/>
      <c r="D39" s="121"/>
      <c r="E39" s="121"/>
      <c r="F39" s="121"/>
    </row>
    <row r="40" spans="1:6" ht="26.25" customHeight="1" x14ac:dyDescent="0.55000000000000004">
      <c r="A40" s="118">
        <v>36</v>
      </c>
      <c r="B40" s="119" t="s">
        <v>111</v>
      </c>
      <c r="C40" s="119"/>
      <c r="D40" s="119"/>
      <c r="E40" s="119"/>
      <c r="F40" s="119"/>
    </row>
    <row r="41" spans="1:6" ht="26.25" customHeight="1" x14ac:dyDescent="0.55000000000000004">
      <c r="A41" s="120">
        <v>37</v>
      </c>
      <c r="B41" s="121" t="s">
        <v>112</v>
      </c>
      <c r="C41" s="121"/>
      <c r="D41" s="121"/>
      <c r="E41" s="121"/>
      <c r="F41" s="121"/>
    </row>
    <row r="42" spans="1:6" ht="26.25" customHeight="1" x14ac:dyDescent="0.55000000000000004">
      <c r="A42" s="118">
        <v>38</v>
      </c>
      <c r="B42" s="119" t="s">
        <v>113</v>
      </c>
      <c r="C42" s="119"/>
      <c r="D42" s="119"/>
      <c r="E42" s="119"/>
      <c r="F42" s="119"/>
    </row>
    <row r="43" spans="1:6" ht="26.25" customHeight="1" x14ac:dyDescent="0.55000000000000004">
      <c r="A43" s="118">
        <v>39</v>
      </c>
      <c r="B43" s="119" t="s">
        <v>114</v>
      </c>
      <c r="C43" s="119"/>
      <c r="D43" s="119"/>
      <c r="E43" s="119"/>
      <c r="F43" s="119"/>
    </row>
    <row r="44" spans="1:6" ht="26.25" customHeight="1" x14ac:dyDescent="0.55000000000000004">
      <c r="A44" s="120">
        <v>40</v>
      </c>
      <c r="B44" s="121" t="s">
        <v>115</v>
      </c>
      <c r="C44" s="121"/>
      <c r="D44" s="121"/>
      <c r="E44" s="121"/>
      <c r="F44" s="121"/>
    </row>
    <row r="45" spans="1:6" ht="26.25" customHeight="1" x14ac:dyDescent="0.55000000000000004">
      <c r="A45" s="118">
        <v>41</v>
      </c>
      <c r="B45" s="119" t="s">
        <v>116</v>
      </c>
      <c r="C45" s="119"/>
      <c r="D45" s="119"/>
      <c r="E45" s="119"/>
      <c r="F45" s="119"/>
    </row>
    <row r="46" spans="1:6" ht="26.25" customHeight="1" x14ac:dyDescent="0.55000000000000004">
      <c r="A46" s="118">
        <v>42</v>
      </c>
      <c r="B46" s="119" t="s">
        <v>117</v>
      </c>
      <c r="C46" s="119"/>
      <c r="D46" s="119"/>
      <c r="E46" s="119"/>
      <c r="F46" s="119"/>
    </row>
    <row r="47" spans="1:6" ht="26.25" customHeight="1" x14ac:dyDescent="0.55000000000000004">
      <c r="A47" s="118">
        <v>43</v>
      </c>
      <c r="B47" s="119" t="s">
        <v>118</v>
      </c>
      <c r="C47" s="119"/>
      <c r="D47" s="119"/>
      <c r="E47" s="119"/>
      <c r="F47" s="119"/>
    </row>
    <row r="48" spans="1:6" ht="26.25" customHeight="1" x14ac:dyDescent="0.55000000000000004">
      <c r="A48" s="118">
        <v>44</v>
      </c>
      <c r="B48" s="119" t="s">
        <v>119</v>
      </c>
      <c r="C48" s="119"/>
      <c r="D48" s="119"/>
      <c r="E48" s="119"/>
      <c r="F48" s="119"/>
    </row>
    <row r="49" spans="1:6" ht="26.25" customHeight="1" x14ac:dyDescent="0.55000000000000004">
      <c r="A49" s="120">
        <v>45</v>
      </c>
      <c r="B49" s="121" t="s">
        <v>120</v>
      </c>
      <c r="C49" s="121"/>
      <c r="D49" s="121"/>
      <c r="E49" s="121"/>
      <c r="F49" s="121"/>
    </row>
    <row r="50" spans="1:6" ht="26.25" customHeight="1" x14ac:dyDescent="0.55000000000000004">
      <c r="A50" s="118">
        <v>46</v>
      </c>
      <c r="B50" s="119" t="s">
        <v>121</v>
      </c>
      <c r="C50" s="119"/>
      <c r="D50" s="119"/>
      <c r="E50" s="119"/>
      <c r="F50" s="119"/>
    </row>
    <row r="51" spans="1:6" ht="26.25" customHeight="1" x14ac:dyDescent="0.55000000000000004">
      <c r="A51" s="120">
        <v>47</v>
      </c>
      <c r="B51" s="121" t="s">
        <v>122</v>
      </c>
      <c r="C51" s="121"/>
      <c r="D51" s="121"/>
      <c r="E51" s="121"/>
      <c r="F51" s="121"/>
    </row>
    <row r="52" spans="1:6" ht="26.25" customHeight="1" x14ac:dyDescent="0.55000000000000004">
      <c r="A52" s="118">
        <v>48</v>
      </c>
      <c r="B52" s="119" t="s">
        <v>123</v>
      </c>
      <c r="C52" s="119"/>
      <c r="D52" s="119"/>
      <c r="E52" s="119"/>
      <c r="F52" s="119"/>
    </row>
    <row r="53" spans="1:6" ht="26.25" customHeight="1" x14ac:dyDescent="0.55000000000000004">
      <c r="A53" s="118">
        <v>49</v>
      </c>
      <c r="B53" s="119" t="s">
        <v>124</v>
      </c>
      <c r="C53" s="119"/>
      <c r="D53" s="119"/>
      <c r="E53" s="119"/>
      <c r="F53" s="119"/>
    </row>
    <row r="54" spans="1:6" ht="26.25" customHeight="1" x14ac:dyDescent="0.55000000000000004">
      <c r="A54" s="118">
        <v>50</v>
      </c>
      <c r="B54" s="119" t="s">
        <v>125</v>
      </c>
      <c r="C54" s="119"/>
      <c r="D54" s="119"/>
      <c r="E54" s="119"/>
      <c r="F54" s="119"/>
    </row>
    <row r="55" spans="1:6" ht="26.25" customHeight="1" x14ac:dyDescent="0.55000000000000004">
      <c r="A55" s="120">
        <v>51</v>
      </c>
      <c r="B55" s="121" t="s">
        <v>126</v>
      </c>
      <c r="C55" s="121"/>
      <c r="D55" s="121"/>
      <c r="E55" s="121"/>
      <c r="F55" s="121"/>
    </row>
    <row r="56" spans="1:6" ht="26.25" customHeight="1" x14ac:dyDescent="0.55000000000000004">
      <c r="A56" s="120">
        <v>52</v>
      </c>
      <c r="B56" s="121" t="s">
        <v>127</v>
      </c>
      <c r="C56" s="121"/>
      <c r="D56" s="121"/>
      <c r="E56" s="121"/>
      <c r="F56" s="121"/>
    </row>
  </sheetData>
  <mergeCells count="2">
    <mergeCell ref="A1:F1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E52"/>
  <sheetViews>
    <sheetView tabSelected="1" view="pageBreakPreview" topLeftCell="A33" zoomScaleNormal="100" zoomScaleSheetLayoutView="100" workbookViewId="0">
      <selection activeCell="D37" sqref="D37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16384" width="9" style="2"/>
  </cols>
  <sheetData>
    <row r="1" spans="1:58" ht="22.5" customHeight="1" thickBot="1" x14ac:dyDescent="0.5">
      <c r="A1" s="266" t="s">
        <v>46</v>
      </c>
      <c r="B1" s="267"/>
      <c r="C1" s="267"/>
      <c r="D1" s="267"/>
      <c r="E1" s="268"/>
      <c r="F1" s="266" t="s">
        <v>47</v>
      </c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8"/>
      <c r="X1" s="266" t="s">
        <v>59</v>
      </c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8"/>
      <c r="AP1" s="266" t="s">
        <v>60</v>
      </c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8"/>
    </row>
    <row r="2" spans="1:58" ht="21.75" thickBot="1" x14ac:dyDescent="0.5">
      <c r="A2" s="269" t="s">
        <v>226</v>
      </c>
      <c r="B2" s="270"/>
      <c r="C2" s="270"/>
      <c r="D2" s="270"/>
      <c r="E2" s="270"/>
      <c r="F2" s="271" t="s">
        <v>50</v>
      </c>
      <c r="G2" s="272"/>
      <c r="H2" s="272"/>
      <c r="I2" s="272"/>
      <c r="J2" s="272"/>
      <c r="K2" s="273"/>
      <c r="L2" s="272" t="s">
        <v>51</v>
      </c>
      <c r="M2" s="272"/>
      <c r="N2" s="272"/>
      <c r="O2" s="272"/>
      <c r="P2" s="272"/>
      <c r="Q2" s="272"/>
      <c r="R2" s="271" t="s">
        <v>52</v>
      </c>
      <c r="S2" s="272"/>
      <c r="T2" s="272"/>
      <c r="U2" s="272"/>
      <c r="V2" s="272"/>
      <c r="W2" s="273"/>
      <c r="X2" s="272" t="s">
        <v>53</v>
      </c>
      <c r="Y2" s="272"/>
      <c r="Z2" s="272"/>
      <c r="AA2" s="272"/>
      <c r="AB2" s="272"/>
      <c r="AC2" s="272"/>
      <c r="AD2" s="271" t="s">
        <v>54</v>
      </c>
      <c r="AE2" s="272"/>
      <c r="AF2" s="272"/>
      <c r="AG2" s="272"/>
      <c r="AH2" s="272"/>
      <c r="AI2" s="273"/>
      <c r="AJ2" s="274" t="s">
        <v>55</v>
      </c>
      <c r="AK2" s="274"/>
      <c r="AL2" s="274"/>
      <c r="AM2" s="274"/>
      <c r="AN2" s="274"/>
      <c r="AO2" s="274"/>
      <c r="AP2" s="271" t="s">
        <v>58</v>
      </c>
      <c r="AQ2" s="272"/>
      <c r="AR2" s="272"/>
      <c r="AS2" s="273"/>
      <c r="AT2" s="272" t="s">
        <v>56</v>
      </c>
      <c r="AU2" s="272"/>
      <c r="AV2" s="272"/>
      <c r="AW2" s="272"/>
      <c r="AX2" s="272"/>
      <c r="AY2" s="272"/>
      <c r="AZ2" s="271" t="s">
        <v>57</v>
      </c>
      <c r="BA2" s="272"/>
      <c r="BB2" s="272"/>
      <c r="BC2" s="272"/>
      <c r="BD2" s="272"/>
      <c r="BE2" s="273"/>
    </row>
    <row r="3" spans="1:58" ht="21.75" thickBot="1" x14ac:dyDescent="0.5">
      <c r="A3" s="74" t="s">
        <v>0</v>
      </c>
      <c r="B3" s="75" t="s">
        <v>1</v>
      </c>
      <c r="C3" s="76" t="s">
        <v>2</v>
      </c>
      <c r="D3" s="75" t="s">
        <v>3</v>
      </c>
      <c r="E3" s="76" t="s">
        <v>4</v>
      </c>
      <c r="F3" s="77">
        <v>1</v>
      </c>
      <c r="G3" s="78">
        <v>2</v>
      </c>
      <c r="H3" s="78">
        <v>3</v>
      </c>
      <c r="I3" s="78">
        <v>4</v>
      </c>
      <c r="J3" s="78">
        <v>5</v>
      </c>
      <c r="K3" s="79">
        <v>6</v>
      </c>
      <c r="L3" s="80">
        <v>7</v>
      </c>
      <c r="M3" s="78">
        <v>8</v>
      </c>
      <c r="N3" s="78">
        <v>9</v>
      </c>
      <c r="O3" s="78">
        <v>10</v>
      </c>
      <c r="P3" s="78">
        <v>11</v>
      </c>
      <c r="Q3" s="81">
        <v>12</v>
      </c>
      <c r="R3" s="77">
        <v>13</v>
      </c>
      <c r="S3" s="78">
        <v>14</v>
      </c>
      <c r="T3" s="78">
        <v>15</v>
      </c>
      <c r="U3" s="78">
        <v>16</v>
      </c>
      <c r="V3" s="78">
        <v>17</v>
      </c>
      <c r="W3" s="79">
        <v>18</v>
      </c>
      <c r="X3" s="80">
        <v>19</v>
      </c>
      <c r="Y3" s="78">
        <v>20</v>
      </c>
      <c r="Z3" s="78">
        <v>21</v>
      </c>
      <c r="AA3" s="78">
        <v>22</v>
      </c>
      <c r="AB3" s="78">
        <v>23</v>
      </c>
      <c r="AC3" s="81">
        <v>24</v>
      </c>
      <c r="AD3" s="77">
        <v>25</v>
      </c>
      <c r="AE3" s="78">
        <v>26</v>
      </c>
      <c r="AF3" s="78">
        <v>27</v>
      </c>
      <c r="AG3" s="78">
        <v>28</v>
      </c>
      <c r="AH3" s="78">
        <v>29</v>
      </c>
      <c r="AI3" s="79">
        <v>30</v>
      </c>
      <c r="AJ3" s="145">
        <v>31</v>
      </c>
      <c r="AK3" s="72">
        <v>32</v>
      </c>
      <c r="AL3" s="72">
        <v>33</v>
      </c>
      <c r="AM3" s="72">
        <v>34</v>
      </c>
      <c r="AN3" s="72">
        <v>35</v>
      </c>
      <c r="AO3" s="163">
        <v>36</v>
      </c>
      <c r="AP3" s="129">
        <v>37</v>
      </c>
      <c r="AQ3" s="130">
        <v>38</v>
      </c>
      <c r="AR3" s="130">
        <v>39</v>
      </c>
      <c r="AS3" s="131">
        <v>40</v>
      </c>
      <c r="AT3" s="80">
        <v>41</v>
      </c>
      <c r="AU3" s="78">
        <v>42</v>
      </c>
      <c r="AV3" s="78">
        <v>43</v>
      </c>
      <c r="AW3" s="78">
        <v>44</v>
      </c>
      <c r="AX3" s="78">
        <v>45</v>
      </c>
      <c r="AY3" s="81">
        <v>46</v>
      </c>
      <c r="AZ3" s="129">
        <v>47</v>
      </c>
      <c r="BA3" s="130">
        <v>48</v>
      </c>
      <c r="BB3" s="130">
        <v>49</v>
      </c>
      <c r="BC3" s="130">
        <v>50</v>
      </c>
      <c r="BD3" s="130">
        <v>51</v>
      </c>
      <c r="BE3" s="131">
        <v>52</v>
      </c>
    </row>
    <row r="4" spans="1:58" s="10" customFormat="1" ht="18" customHeight="1" x14ac:dyDescent="0.45">
      <c r="A4" s="186" t="s">
        <v>5</v>
      </c>
      <c r="B4" s="187" t="s">
        <v>15</v>
      </c>
      <c r="C4" s="237" t="s">
        <v>141</v>
      </c>
      <c r="D4" s="232" t="s">
        <v>181</v>
      </c>
      <c r="E4" s="188">
        <v>1</v>
      </c>
      <c r="F4" s="82">
        <v>3</v>
      </c>
      <c r="G4" s="165">
        <v>3</v>
      </c>
      <c r="H4" s="165">
        <v>4</v>
      </c>
      <c r="I4" s="165">
        <v>3</v>
      </c>
      <c r="J4" s="165">
        <v>1</v>
      </c>
      <c r="K4" s="166">
        <v>3</v>
      </c>
      <c r="L4" s="167">
        <v>3</v>
      </c>
      <c r="M4" s="165">
        <v>3</v>
      </c>
      <c r="N4" s="165">
        <v>3</v>
      </c>
      <c r="O4" s="165">
        <v>3</v>
      </c>
      <c r="P4" s="165">
        <v>1</v>
      </c>
      <c r="Q4" s="168">
        <v>3</v>
      </c>
      <c r="R4" s="82">
        <v>3</v>
      </c>
      <c r="S4" s="165">
        <v>3</v>
      </c>
      <c r="T4" s="165">
        <v>4</v>
      </c>
      <c r="U4" s="165">
        <v>1</v>
      </c>
      <c r="V4" s="165">
        <v>3</v>
      </c>
      <c r="W4" s="166">
        <v>3</v>
      </c>
      <c r="X4" s="167">
        <v>4</v>
      </c>
      <c r="Y4" s="165">
        <v>3</v>
      </c>
      <c r="Z4" s="165">
        <v>1</v>
      </c>
      <c r="AA4" s="165">
        <v>3</v>
      </c>
      <c r="AB4" s="165">
        <v>3</v>
      </c>
      <c r="AC4" s="168">
        <v>3</v>
      </c>
      <c r="AD4" s="82">
        <v>4</v>
      </c>
      <c r="AE4" s="36">
        <v>3</v>
      </c>
      <c r="AF4" s="36">
        <v>3</v>
      </c>
      <c r="AG4" s="36">
        <v>3</v>
      </c>
      <c r="AH4" s="36">
        <v>1</v>
      </c>
      <c r="AI4" s="37">
        <v>1</v>
      </c>
      <c r="AJ4" s="38">
        <v>1</v>
      </c>
      <c r="AK4" s="36">
        <v>4</v>
      </c>
      <c r="AL4" s="36">
        <v>3</v>
      </c>
      <c r="AM4" s="36">
        <v>3</v>
      </c>
      <c r="AN4" s="36">
        <v>3</v>
      </c>
      <c r="AO4" s="39">
        <v>3</v>
      </c>
      <c r="AP4" s="35">
        <v>3</v>
      </c>
      <c r="AQ4" s="36">
        <v>3</v>
      </c>
      <c r="AR4" s="36">
        <v>3</v>
      </c>
      <c r="AS4" s="37">
        <v>1</v>
      </c>
      <c r="AT4" s="38">
        <v>3</v>
      </c>
      <c r="AU4" s="36">
        <v>3</v>
      </c>
      <c r="AV4" s="36">
        <v>3</v>
      </c>
      <c r="AW4" s="36">
        <v>4</v>
      </c>
      <c r="AX4" s="36">
        <v>3</v>
      </c>
      <c r="AY4" s="39">
        <v>3</v>
      </c>
      <c r="AZ4" s="35">
        <v>1</v>
      </c>
      <c r="BA4" s="36">
        <v>4</v>
      </c>
      <c r="BB4" s="36">
        <v>3</v>
      </c>
      <c r="BC4" s="36">
        <v>4</v>
      </c>
      <c r="BD4" s="36">
        <v>4</v>
      </c>
      <c r="BE4" s="37">
        <v>3</v>
      </c>
      <c r="BF4" s="9"/>
    </row>
    <row r="5" spans="1:58" s="10" customFormat="1" ht="18" customHeight="1" x14ac:dyDescent="0.45">
      <c r="A5" s="189" t="s">
        <v>6</v>
      </c>
      <c r="B5" s="190" t="s">
        <v>15</v>
      </c>
      <c r="C5" s="238" t="s">
        <v>142</v>
      </c>
      <c r="D5" s="233" t="s">
        <v>182</v>
      </c>
      <c r="E5" s="193">
        <v>1</v>
      </c>
      <c r="F5" s="33">
        <v>2</v>
      </c>
      <c r="G5" s="29">
        <v>2</v>
      </c>
      <c r="H5" s="29">
        <v>2</v>
      </c>
      <c r="I5" s="29">
        <v>4</v>
      </c>
      <c r="J5" s="29">
        <v>2</v>
      </c>
      <c r="K5" s="30">
        <v>1</v>
      </c>
      <c r="L5" s="31">
        <v>3</v>
      </c>
      <c r="M5" s="29">
        <v>1</v>
      </c>
      <c r="N5" s="29">
        <v>3</v>
      </c>
      <c r="O5" s="29">
        <v>3</v>
      </c>
      <c r="P5" s="29">
        <v>4</v>
      </c>
      <c r="Q5" s="32">
        <v>3</v>
      </c>
      <c r="R5" s="33">
        <v>4</v>
      </c>
      <c r="S5" s="29">
        <v>4</v>
      </c>
      <c r="T5" s="29">
        <v>4</v>
      </c>
      <c r="U5" s="29">
        <v>4</v>
      </c>
      <c r="V5" s="29">
        <v>3</v>
      </c>
      <c r="W5" s="30">
        <v>3</v>
      </c>
      <c r="X5" s="31">
        <v>1</v>
      </c>
      <c r="Y5" s="29">
        <v>3</v>
      </c>
      <c r="Z5" s="29">
        <v>3</v>
      </c>
      <c r="AA5" s="29">
        <v>4</v>
      </c>
      <c r="AB5" s="29">
        <v>3</v>
      </c>
      <c r="AC5" s="32">
        <v>3</v>
      </c>
      <c r="AD5" s="33">
        <v>1</v>
      </c>
      <c r="AE5" s="17">
        <v>3</v>
      </c>
      <c r="AF5" s="17">
        <v>3</v>
      </c>
      <c r="AG5" s="17">
        <v>3</v>
      </c>
      <c r="AH5" s="17">
        <v>3</v>
      </c>
      <c r="AI5" s="18">
        <v>3</v>
      </c>
      <c r="AJ5" s="19">
        <v>4</v>
      </c>
      <c r="AK5" s="17">
        <v>3</v>
      </c>
      <c r="AL5" s="17">
        <v>4</v>
      </c>
      <c r="AM5" s="17">
        <v>4</v>
      </c>
      <c r="AN5" s="17">
        <v>1</v>
      </c>
      <c r="AO5" s="20">
        <v>4</v>
      </c>
      <c r="AP5" s="16">
        <v>3</v>
      </c>
      <c r="AQ5" s="17">
        <v>3</v>
      </c>
      <c r="AR5" s="17">
        <v>3</v>
      </c>
      <c r="AS5" s="18">
        <v>3</v>
      </c>
      <c r="AT5" s="19">
        <v>3</v>
      </c>
      <c r="AU5" s="17">
        <v>3</v>
      </c>
      <c r="AV5" s="17">
        <v>3</v>
      </c>
      <c r="AW5" s="17">
        <v>3</v>
      </c>
      <c r="AX5" s="17">
        <v>3</v>
      </c>
      <c r="AY5" s="20">
        <v>3</v>
      </c>
      <c r="AZ5" s="16">
        <v>3</v>
      </c>
      <c r="BA5" s="17">
        <v>3</v>
      </c>
      <c r="BB5" s="17">
        <v>3</v>
      </c>
      <c r="BC5" s="17">
        <v>3</v>
      </c>
      <c r="BD5" s="17">
        <v>1</v>
      </c>
      <c r="BE5" s="18">
        <v>3</v>
      </c>
      <c r="BF5" s="9"/>
    </row>
    <row r="6" spans="1:58" s="10" customFormat="1" ht="18" customHeight="1" x14ac:dyDescent="0.45">
      <c r="A6" s="189" t="s">
        <v>7</v>
      </c>
      <c r="B6" s="190" t="s">
        <v>15</v>
      </c>
      <c r="C6" s="238" t="s">
        <v>143</v>
      </c>
      <c r="D6" s="233" t="s">
        <v>183</v>
      </c>
      <c r="E6" s="193">
        <v>1</v>
      </c>
      <c r="F6" s="33">
        <v>3</v>
      </c>
      <c r="G6" s="29">
        <v>3</v>
      </c>
      <c r="H6" s="29">
        <v>3</v>
      </c>
      <c r="I6" s="29">
        <v>3</v>
      </c>
      <c r="J6" s="29">
        <v>3</v>
      </c>
      <c r="K6" s="30">
        <v>3</v>
      </c>
      <c r="L6" s="31">
        <v>3</v>
      </c>
      <c r="M6" s="29">
        <v>4</v>
      </c>
      <c r="N6" s="29">
        <v>3</v>
      </c>
      <c r="O6" s="29">
        <v>3</v>
      </c>
      <c r="P6" s="29">
        <v>4</v>
      </c>
      <c r="Q6" s="32">
        <v>3</v>
      </c>
      <c r="R6" s="33">
        <v>4</v>
      </c>
      <c r="S6" s="29">
        <v>3</v>
      </c>
      <c r="T6" s="29">
        <v>3</v>
      </c>
      <c r="U6" s="29">
        <v>4</v>
      </c>
      <c r="V6" s="29">
        <v>3</v>
      </c>
      <c r="W6" s="30">
        <v>4</v>
      </c>
      <c r="X6" s="31">
        <v>4</v>
      </c>
      <c r="Y6" s="29">
        <v>3</v>
      </c>
      <c r="Z6" s="29">
        <v>3</v>
      </c>
      <c r="AA6" s="29">
        <v>4</v>
      </c>
      <c r="AB6" s="29">
        <v>3</v>
      </c>
      <c r="AC6" s="32">
        <v>3</v>
      </c>
      <c r="AD6" s="33">
        <v>2</v>
      </c>
      <c r="AE6" s="17">
        <v>2</v>
      </c>
      <c r="AF6" s="17">
        <v>2</v>
      </c>
      <c r="AG6" s="17">
        <v>2</v>
      </c>
      <c r="AH6" s="17">
        <v>1</v>
      </c>
      <c r="AI6" s="18">
        <v>3</v>
      </c>
      <c r="AJ6" s="19">
        <v>1</v>
      </c>
      <c r="AK6" s="17">
        <v>3</v>
      </c>
      <c r="AL6" s="17">
        <v>3</v>
      </c>
      <c r="AM6" s="17">
        <v>3</v>
      </c>
      <c r="AN6" s="17">
        <v>3</v>
      </c>
      <c r="AO6" s="20">
        <v>3</v>
      </c>
      <c r="AP6" s="16">
        <v>4</v>
      </c>
      <c r="AQ6" s="17">
        <v>3</v>
      </c>
      <c r="AR6" s="17">
        <v>3</v>
      </c>
      <c r="AS6" s="18">
        <v>3</v>
      </c>
      <c r="AT6" s="19">
        <v>3</v>
      </c>
      <c r="AU6" s="17">
        <v>3</v>
      </c>
      <c r="AV6" s="17">
        <v>3</v>
      </c>
      <c r="AW6" s="17">
        <v>3</v>
      </c>
      <c r="AX6" s="17">
        <v>4</v>
      </c>
      <c r="AY6" s="20">
        <v>4</v>
      </c>
      <c r="AZ6" s="16">
        <v>3</v>
      </c>
      <c r="BA6" s="17">
        <v>3</v>
      </c>
      <c r="BB6" s="17">
        <v>4</v>
      </c>
      <c r="BC6" s="17">
        <v>3</v>
      </c>
      <c r="BD6" s="17">
        <v>4</v>
      </c>
      <c r="BE6" s="18">
        <v>4</v>
      </c>
      <c r="BF6" s="9"/>
    </row>
    <row r="7" spans="1:58" s="10" customFormat="1" ht="18" customHeight="1" x14ac:dyDescent="0.45">
      <c r="A7" s="189" t="s">
        <v>8</v>
      </c>
      <c r="B7" s="190" t="s">
        <v>15</v>
      </c>
      <c r="C7" s="238" t="s">
        <v>144</v>
      </c>
      <c r="D7" s="233" t="s">
        <v>184</v>
      </c>
      <c r="E7" s="193">
        <v>1</v>
      </c>
      <c r="F7" s="33">
        <v>1</v>
      </c>
      <c r="G7" s="29">
        <v>4</v>
      </c>
      <c r="H7" s="29">
        <v>4</v>
      </c>
      <c r="I7" s="29">
        <v>1</v>
      </c>
      <c r="J7" s="29">
        <v>3</v>
      </c>
      <c r="K7" s="30">
        <v>3</v>
      </c>
      <c r="L7" s="31">
        <v>2</v>
      </c>
      <c r="M7" s="29">
        <v>3</v>
      </c>
      <c r="N7" s="29">
        <v>4</v>
      </c>
      <c r="O7" s="29">
        <v>3</v>
      </c>
      <c r="P7" s="29">
        <v>3</v>
      </c>
      <c r="Q7" s="32">
        <v>3</v>
      </c>
      <c r="R7" s="33">
        <v>4</v>
      </c>
      <c r="S7" s="29">
        <v>3</v>
      </c>
      <c r="T7" s="29">
        <v>3</v>
      </c>
      <c r="U7" s="29">
        <v>3</v>
      </c>
      <c r="V7" s="29">
        <v>3</v>
      </c>
      <c r="W7" s="30">
        <v>4</v>
      </c>
      <c r="X7" s="31">
        <v>3</v>
      </c>
      <c r="Y7" s="29">
        <v>3</v>
      </c>
      <c r="Z7" s="29">
        <v>3</v>
      </c>
      <c r="AA7" s="29">
        <v>3</v>
      </c>
      <c r="AB7" s="29">
        <v>3</v>
      </c>
      <c r="AC7" s="32">
        <v>3</v>
      </c>
      <c r="AD7" s="33">
        <v>3</v>
      </c>
      <c r="AE7" s="67">
        <v>2</v>
      </c>
      <c r="AF7" s="40">
        <v>2</v>
      </c>
      <c r="AG7" s="40">
        <v>2</v>
      </c>
      <c r="AH7" s="40">
        <v>2</v>
      </c>
      <c r="AI7" s="41">
        <v>1</v>
      </c>
      <c r="AJ7" s="42">
        <v>3</v>
      </c>
      <c r="AK7" s="40">
        <v>4</v>
      </c>
      <c r="AL7" s="40">
        <v>3</v>
      </c>
      <c r="AM7" s="40">
        <v>3</v>
      </c>
      <c r="AN7" s="40">
        <v>4</v>
      </c>
      <c r="AO7" s="43">
        <v>1</v>
      </c>
      <c r="AP7" s="44">
        <v>3</v>
      </c>
      <c r="AQ7" s="40">
        <v>3</v>
      </c>
      <c r="AR7" s="40">
        <v>3</v>
      </c>
      <c r="AS7" s="41">
        <v>3</v>
      </c>
      <c r="AT7" s="42">
        <v>3</v>
      </c>
      <c r="AU7" s="40">
        <v>3</v>
      </c>
      <c r="AV7" s="40">
        <v>3</v>
      </c>
      <c r="AW7" s="40">
        <v>4</v>
      </c>
      <c r="AX7" s="40">
        <v>4</v>
      </c>
      <c r="AY7" s="43">
        <v>4</v>
      </c>
      <c r="AZ7" s="44">
        <v>4</v>
      </c>
      <c r="BA7" s="40">
        <v>1</v>
      </c>
      <c r="BB7" s="40">
        <v>1</v>
      </c>
      <c r="BC7" s="40">
        <v>3</v>
      </c>
      <c r="BD7" s="40">
        <v>4</v>
      </c>
      <c r="BE7" s="41">
        <v>3</v>
      </c>
      <c r="BF7" s="9"/>
    </row>
    <row r="8" spans="1:58" s="10" customFormat="1" ht="18" customHeight="1" thickBot="1" x14ac:dyDescent="0.5">
      <c r="A8" s="194" t="s">
        <v>9</v>
      </c>
      <c r="B8" s="195" t="s">
        <v>15</v>
      </c>
      <c r="C8" s="239" t="s">
        <v>145</v>
      </c>
      <c r="D8" s="234" t="s">
        <v>185</v>
      </c>
      <c r="E8" s="231">
        <v>1</v>
      </c>
      <c r="F8" s="33">
        <v>3</v>
      </c>
      <c r="G8" s="29">
        <v>3</v>
      </c>
      <c r="H8" s="29">
        <v>3</v>
      </c>
      <c r="I8" s="29">
        <v>3</v>
      </c>
      <c r="J8" s="29">
        <v>3</v>
      </c>
      <c r="K8" s="30">
        <v>3</v>
      </c>
      <c r="L8" s="31">
        <v>3</v>
      </c>
      <c r="M8" s="29">
        <v>3</v>
      </c>
      <c r="N8" s="29">
        <v>3</v>
      </c>
      <c r="O8" s="29">
        <v>3</v>
      </c>
      <c r="P8" s="29">
        <v>3</v>
      </c>
      <c r="Q8" s="32">
        <v>3</v>
      </c>
      <c r="R8" s="33">
        <v>4</v>
      </c>
      <c r="S8" s="29">
        <v>3</v>
      </c>
      <c r="T8" s="29">
        <v>3</v>
      </c>
      <c r="U8" s="29">
        <v>3</v>
      </c>
      <c r="V8" s="29">
        <v>3</v>
      </c>
      <c r="W8" s="30">
        <v>3</v>
      </c>
      <c r="X8" s="31">
        <v>3</v>
      </c>
      <c r="Y8" s="29">
        <v>3</v>
      </c>
      <c r="Z8" s="29">
        <v>3</v>
      </c>
      <c r="AA8" s="29">
        <v>3</v>
      </c>
      <c r="AB8" s="29">
        <v>3</v>
      </c>
      <c r="AC8" s="32">
        <v>3</v>
      </c>
      <c r="AD8" s="33">
        <v>3</v>
      </c>
      <c r="AE8" s="17">
        <v>3</v>
      </c>
      <c r="AF8" s="17">
        <v>3</v>
      </c>
      <c r="AG8" s="17">
        <v>3</v>
      </c>
      <c r="AH8" s="17">
        <v>3</v>
      </c>
      <c r="AI8" s="18">
        <v>3</v>
      </c>
      <c r="AJ8" s="19">
        <v>3</v>
      </c>
      <c r="AK8" s="17">
        <v>4</v>
      </c>
      <c r="AL8" s="17">
        <v>3</v>
      </c>
      <c r="AM8" s="17">
        <v>3</v>
      </c>
      <c r="AN8" s="17">
        <v>4</v>
      </c>
      <c r="AO8" s="20">
        <v>3</v>
      </c>
      <c r="AP8" s="16">
        <v>3</v>
      </c>
      <c r="AQ8" s="17">
        <v>3</v>
      </c>
      <c r="AR8" s="17">
        <v>3</v>
      </c>
      <c r="AS8" s="18">
        <v>3</v>
      </c>
      <c r="AT8" s="19">
        <v>3</v>
      </c>
      <c r="AU8" s="17">
        <v>3</v>
      </c>
      <c r="AV8" s="17">
        <v>3</v>
      </c>
      <c r="AW8" s="17">
        <v>3</v>
      </c>
      <c r="AX8" s="17">
        <v>3</v>
      </c>
      <c r="AY8" s="20">
        <v>3</v>
      </c>
      <c r="AZ8" s="16">
        <v>1</v>
      </c>
      <c r="BA8" s="17">
        <v>2</v>
      </c>
      <c r="BB8" s="17">
        <v>2</v>
      </c>
      <c r="BC8" s="17">
        <v>3</v>
      </c>
      <c r="BD8" s="17">
        <v>3</v>
      </c>
      <c r="BE8" s="18">
        <v>3</v>
      </c>
      <c r="BF8" s="9"/>
    </row>
    <row r="9" spans="1:58" s="10" customFormat="1" ht="18" customHeight="1" x14ac:dyDescent="0.45">
      <c r="A9" s="196" t="s">
        <v>10</v>
      </c>
      <c r="B9" s="197" t="s">
        <v>15</v>
      </c>
      <c r="C9" s="240" t="s">
        <v>146</v>
      </c>
      <c r="D9" s="235" t="s">
        <v>186</v>
      </c>
      <c r="E9" s="198">
        <v>1</v>
      </c>
      <c r="F9" s="33">
        <v>3</v>
      </c>
      <c r="G9" s="29">
        <v>3</v>
      </c>
      <c r="H9" s="29">
        <v>3</v>
      </c>
      <c r="I9" s="29">
        <v>3</v>
      </c>
      <c r="J9" s="29">
        <v>3</v>
      </c>
      <c r="K9" s="30">
        <v>1</v>
      </c>
      <c r="L9" s="31">
        <v>3</v>
      </c>
      <c r="M9" s="29">
        <v>3</v>
      </c>
      <c r="N9" s="29">
        <v>3</v>
      </c>
      <c r="O9" s="29">
        <v>3</v>
      </c>
      <c r="P9" s="29">
        <v>3</v>
      </c>
      <c r="Q9" s="32">
        <v>3</v>
      </c>
      <c r="R9" s="33">
        <v>4</v>
      </c>
      <c r="S9" s="29">
        <v>3</v>
      </c>
      <c r="T9" s="29">
        <v>4</v>
      </c>
      <c r="U9" s="29">
        <v>3</v>
      </c>
      <c r="V9" s="29">
        <v>3</v>
      </c>
      <c r="W9" s="30">
        <v>4</v>
      </c>
      <c r="X9" s="31">
        <v>4</v>
      </c>
      <c r="Y9" s="29">
        <v>3</v>
      </c>
      <c r="Z9" s="29">
        <v>3</v>
      </c>
      <c r="AA9" s="29">
        <v>3</v>
      </c>
      <c r="AB9" s="29">
        <v>3</v>
      </c>
      <c r="AC9" s="32">
        <v>3</v>
      </c>
      <c r="AD9" s="33">
        <v>3</v>
      </c>
      <c r="AE9" s="17">
        <v>3</v>
      </c>
      <c r="AF9" s="17">
        <v>3</v>
      </c>
      <c r="AG9" s="17">
        <v>4</v>
      </c>
      <c r="AH9" s="17">
        <v>3</v>
      </c>
      <c r="AI9" s="18">
        <v>3</v>
      </c>
      <c r="AJ9" s="19">
        <v>3</v>
      </c>
      <c r="AK9" s="17">
        <v>3</v>
      </c>
      <c r="AL9" s="17">
        <v>3</v>
      </c>
      <c r="AM9" s="17">
        <v>3</v>
      </c>
      <c r="AN9" s="17">
        <v>1</v>
      </c>
      <c r="AO9" s="20">
        <v>3</v>
      </c>
      <c r="AP9" s="16">
        <v>3</v>
      </c>
      <c r="AQ9" s="17">
        <v>3</v>
      </c>
      <c r="AR9" s="17">
        <v>1</v>
      </c>
      <c r="AS9" s="18">
        <v>3</v>
      </c>
      <c r="AT9" s="19">
        <v>3</v>
      </c>
      <c r="AU9" s="17">
        <v>3</v>
      </c>
      <c r="AV9" s="17">
        <v>4</v>
      </c>
      <c r="AW9" s="17">
        <v>4</v>
      </c>
      <c r="AX9" s="17">
        <v>3</v>
      </c>
      <c r="AY9" s="20">
        <v>4</v>
      </c>
      <c r="AZ9" s="16">
        <v>3</v>
      </c>
      <c r="BA9" s="17">
        <v>3</v>
      </c>
      <c r="BB9" s="17">
        <v>3</v>
      </c>
      <c r="BC9" s="17">
        <v>3</v>
      </c>
      <c r="BD9" s="17">
        <v>3</v>
      </c>
      <c r="BE9" s="18">
        <v>3</v>
      </c>
      <c r="BF9" s="9"/>
    </row>
    <row r="10" spans="1:58" s="10" customFormat="1" ht="18" customHeight="1" x14ac:dyDescent="0.45">
      <c r="A10" s="189" t="s">
        <v>11</v>
      </c>
      <c r="B10" s="190" t="s">
        <v>15</v>
      </c>
      <c r="C10" s="238" t="s">
        <v>147</v>
      </c>
      <c r="D10" s="233" t="s">
        <v>187</v>
      </c>
      <c r="E10" s="193">
        <v>1</v>
      </c>
      <c r="F10" s="33">
        <v>1</v>
      </c>
      <c r="G10" s="29">
        <v>2</v>
      </c>
      <c r="H10" s="29">
        <v>3</v>
      </c>
      <c r="I10" s="29">
        <v>1</v>
      </c>
      <c r="J10" s="29">
        <v>2</v>
      </c>
      <c r="K10" s="30">
        <v>3</v>
      </c>
      <c r="L10" s="31">
        <v>3</v>
      </c>
      <c r="M10" s="29">
        <v>3</v>
      </c>
      <c r="N10" s="29">
        <v>4</v>
      </c>
      <c r="O10" s="29">
        <v>3</v>
      </c>
      <c r="P10" s="29">
        <v>4</v>
      </c>
      <c r="Q10" s="32">
        <v>3</v>
      </c>
      <c r="R10" s="33">
        <v>4</v>
      </c>
      <c r="S10" s="29">
        <v>4</v>
      </c>
      <c r="T10" s="29">
        <v>3</v>
      </c>
      <c r="U10" s="29">
        <v>4</v>
      </c>
      <c r="V10" s="29">
        <v>3</v>
      </c>
      <c r="W10" s="30">
        <v>4</v>
      </c>
      <c r="X10" s="31">
        <v>3</v>
      </c>
      <c r="Y10" s="29">
        <v>3</v>
      </c>
      <c r="Z10" s="29">
        <v>3</v>
      </c>
      <c r="AA10" s="29">
        <v>3</v>
      </c>
      <c r="AB10" s="29">
        <v>3</v>
      </c>
      <c r="AC10" s="32">
        <v>3</v>
      </c>
      <c r="AD10" s="33">
        <v>3</v>
      </c>
      <c r="AE10" s="17">
        <v>3</v>
      </c>
      <c r="AF10" s="17">
        <v>3</v>
      </c>
      <c r="AG10" s="17">
        <v>3</v>
      </c>
      <c r="AH10" s="17">
        <v>3</v>
      </c>
      <c r="AI10" s="18">
        <v>3</v>
      </c>
      <c r="AJ10" s="19">
        <v>3</v>
      </c>
      <c r="AK10" s="17">
        <v>3</v>
      </c>
      <c r="AL10" s="17">
        <v>3</v>
      </c>
      <c r="AM10" s="17">
        <v>3</v>
      </c>
      <c r="AN10" s="17">
        <v>3</v>
      </c>
      <c r="AO10" s="20">
        <v>3</v>
      </c>
      <c r="AP10" s="16">
        <v>3</v>
      </c>
      <c r="AQ10" s="17">
        <v>3</v>
      </c>
      <c r="AR10" s="17">
        <v>3</v>
      </c>
      <c r="AS10" s="18">
        <v>4</v>
      </c>
      <c r="AT10" s="19">
        <v>3</v>
      </c>
      <c r="AU10" s="17">
        <v>3</v>
      </c>
      <c r="AV10" s="17">
        <v>3</v>
      </c>
      <c r="AW10" s="17">
        <v>3</v>
      </c>
      <c r="AX10" s="17">
        <v>3</v>
      </c>
      <c r="AY10" s="20">
        <v>3</v>
      </c>
      <c r="AZ10" s="16">
        <v>3</v>
      </c>
      <c r="BA10" s="17">
        <v>3</v>
      </c>
      <c r="BB10" s="17">
        <v>3</v>
      </c>
      <c r="BC10" s="17">
        <v>3</v>
      </c>
      <c r="BD10" s="17">
        <v>4</v>
      </c>
      <c r="BE10" s="18">
        <v>4</v>
      </c>
      <c r="BF10" s="9"/>
    </row>
    <row r="11" spans="1:58" s="10" customFormat="1" ht="18" customHeight="1" x14ac:dyDescent="0.45">
      <c r="A11" s="189" t="s">
        <v>12</v>
      </c>
      <c r="B11" s="190" t="s">
        <v>15</v>
      </c>
      <c r="C11" s="238" t="s">
        <v>148</v>
      </c>
      <c r="D11" s="233" t="s">
        <v>188</v>
      </c>
      <c r="E11" s="193">
        <v>1</v>
      </c>
      <c r="F11" s="33">
        <v>1</v>
      </c>
      <c r="G11" s="29">
        <v>3</v>
      </c>
      <c r="H11" s="29">
        <v>4</v>
      </c>
      <c r="I11" s="29">
        <v>3</v>
      </c>
      <c r="J11" s="29">
        <v>3</v>
      </c>
      <c r="K11" s="30">
        <v>3</v>
      </c>
      <c r="L11" s="31">
        <v>3</v>
      </c>
      <c r="M11" s="29">
        <v>3</v>
      </c>
      <c r="N11" s="29">
        <v>4</v>
      </c>
      <c r="O11" s="29">
        <v>3</v>
      </c>
      <c r="P11" s="29">
        <v>3</v>
      </c>
      <c r="Q11" s="32">
        <v>3</v>
      </c>
      <c r="R11" s="33">
        <v>3</v>
      </c>
      <c r="S11" s="29">
        <v>3</v>
      </c>
      <c r="T11" s="29">
        <v>4</v>
      </c>
      <c r="U11" s="29">
        <v>4</v>
      </c>
      <c r="V11" s="29">
        <v>3</v>
      </c>
      <c r="W11" s="30">
        <v>3</v>
      </c>
      <c r="X11" s="31">
        <v>4</v>
      </c>
      <c r="Y11" s="29">
        <v>3</v>
      </c>
      <c r="Z11" s="29">
        <v>3</v>
      </c>
      <c r="AA11" s="29">
        <v>3</v>
      </c>
      <c r="AB11" s="29">
        <v>3</v>
      </c>
      <c r="AC11" s="32">
        <v>3</v>
      </c>
      <c r="AD11" s="33">
        <v>3</v>
      </c>
      <c r="AE11" s="17">
        <v>3</v>
      </c>
      <c r="AF11" s="17">
        <v>3</v>
      </c>
      <c r="AG11" s="17">
        <v>3</v>
      </c>
      <c r="AH11" s="17">
        <v>1</v>
      </c>
      <c r="AI11" s="18">
        <v>4</v>
      </c>
      <c r="AJ11" s="19">
        <v>3</v>
      </c>
      <c r="AK11" s="17">
        <v>4</v>
      </c>
      <c r="AL11" s="17">
        <v>3</v>
      </c>
      <c r="AM11" s="17">
        <v>3</v>
      </c>
      <c r="AN11" s="17">
        <v>3</v>
      </c>
      <c r="AO11" s="20">
        <v>3</v>
      </c>
      <c r="AP11" s="16">
        <v>4</v>
      </c>
      <c r="AQ11" s="17">
        <v>3</v>
      </c>
      <c r="AR11" s="17">
        <v>1</v>
      </c>
      <c r="AS11" s="18">
        <v>3</v>
      </c>
      <c r="AT11" s="19">
        <v>3</v>
      </c>
      <c r="AU11" s="17">
        <v>4</v>
      </c>
      <c r="AV11" s="17">
        <v>4</v>
      </c>
      <c r="AW11" s="17">
        <v>3</v>
      </c>
      <c r="AX11" s="17">
        <v>3</v>
      </c>
      <c r="AY11" s="20">
        <v>4</v>
      </c>
      <c r="AZ11" s="16">
        <v>3</v>
      </c>
      <c r="BA11" s="17">
        <v>3</v>
      </c>
      <c r="BB11" s="17">
        <v>3</v>
      </c>
      <c r="BC11" s="17">
        <v>3</v>
      </c>
      <c r="BD11" s="17">
        <v>3</v>
      </c>
      <c r="BE11" s="18">
        <v>3</v>
      </c>
      <c r="BF11" s="9"/>
    </row>
    <row r="12" spans="1:58" s="10" customFormat="1" ht="18" customHeight="1" x14ac:dyDescent="0.45">
      <c r="A12" s="189" t="s">
        <v>13</v>
      </c>
      <c r="B12" s="190" t="s">
        <v>15</v>
      </c>
      <c r="C12" s="238" t="s">
        <v>149</v>
      </c>
      <c r="D12" s="233" t="s">
        <v>189</v>
      </c>
      <c r="E12" s="193">
        <v>1</v>
      </c>
      <c r="F12" s="33">
        <v>3</v>
      </c>
      <c r="G12" s="29">
        <v>4</v>
      </c>
      <c r="H12" s="29">
        <v>1</v>
      </c>
      <c r="I12" s="29">
        <v>4</v>
      </c>
      <c r="J12" s="29">
        <v>3</v>
      </c>
      <c r="K12" s="30">
        <v>3</v>
      </c>
      <c r="L12" s="31">
        <v>3</v>
      </c>
      <c r="M12" s="29">
        <v>3</v>
      </c>
      <c r="N12" s="29">
        <v>3</v>
      </c>
      <c r="O12" s="29">
        <v>3</v>
      </c>
      <c r="P12" s="29">
        <v>3</v>
      </c>
      <c r="Q12" s="32">
        <v>3</v>
      </c>
      <c r="R12" s="33">
        <v>3</v>
      </c>
      <c r="S12" s="29">
        <v>3</v>
      </c>
      <c r="T12" s="29">
        <v>3</v>
      </c>
      <c r="U12" s="29">
        <v>3</v>
      </c>
      <c r="V12" s="29">
        <v>3</v>
      </c>
      <c r="W12" s="30">
        <v>3</v>
      </c>
      <c r="X12" s="31">
        <v>3</v>
      </c>
      <c r="Y12" s="29">
        <v>3</v>
      </c>
      <c r="Z12" s="29">
        <v>3</v>
      </c>
      <c r="AA12" s="29">
        <v>3</v>
      </c>
      <c r="AB12" s="29">
        <v>3</v>
      </c>
      <c r="AC12" s="32">
        <v>3</v>
      </c>
      <c r="AD12" s="33">
        <v>3</v>
      </c>
      <c r="AE12" s="67">
        <v>3</v>
      </c>
      <c r="AF12" s="40">
        <v>3</v>
      </c>
      <c r="AG12" s="40">
        <v>3</v>
      </c>
      <c r="AH12" s="40">
        <v>3</v>
      </c>
      <c r="AI12" s="41">
        <v>3</v>
      </c>
      <c r="AJ12" s="42">
        <v>4</v>
      </c>
      <c r="AK12" s="40">
        <v>3</v>
      </c>
      <c r="AL12" s="40">
        <v>3</v>
      </c>
      <c r="AM12" s="40">
        <v>3</v>
      </c>
      <c r="AN12" s="40">
        <v>3</v>
      </c>
      <c r="AO12" s="43">
        <v>1</v>
      </c>
      <c r="AP12" s="44">
        <v>3</v>
      </c>
      <c r="AQ12" s="40">
        <v>4</v>
      </c>
      <c r="AR12" s="40">
        <v>3</v>
      </c>
      <c r="AS12" s="41">
        <v>3</v>
      </c>
      <c r="AT12" s="42">
        <v>4</v>
      </c>
      <c r="AU12" s="40">
        <v>4</v>
      </c>
      <c r="AV12" s="40">
        <v>3</v>
      </c>
      <c r="AW12" s="40">
        <v>3</v>
      </c>
      <c r="AX12" s="40">
        <v>4</v>
      </c>
      <c r="AY12" s="43">
        <v>4</v>
      </c>
      <c r="AZ12" s="44">
        <v>3</v>
      </c>
      <c r="BA12" s="40">
        <v>1</v>
      </c>
      <c r="BB12" s="40">
        <v>4</v>
      </c>
      <c r="BC12" s="40">
        <v>3</v>
      </c>
      <c r="BD12" s="40">
        <v>3</v>
      </c>
      <c r="BE12" s="41">
        <v>3</v>
      </c>
      <c r="BF12" s="9"/>
    </row>
    <row r="13" spans="1:58" s="10" customFormat="1" ht="18" customHeight="1" thickBot="1" x14ac:dyDescent="0.5">
      <c r="A13" s="199" t="s">
        <v>14</v>
      </c>
      <c r="B13" s="200" t="s">
        <v>15</v>
      </c>
      <c r="C13" s="241" t="s">
        <v>150</v>
      </c>
      <c r="D13" s="236" t="s">
        <v>190</v>
      </c>
      <c r="E13" s="201">
        <v>1</v>
      </c>
      <c r="F13" s="33">
        <v>3</v>
      </c>
      <c r="G13" s="29">
        <v>4</v>
      </c>
      <c r="H13" s="29">
        <v>1</v>
      </c>
      <c r="I13" s="29">
        <v>4</v>
      </c>
      <c r="J13" s="29">
        <v>3</v>
      </c>
      <c r="K13" s="30">
        <v>3</v>
      </c>
      <c r="L13" s="31">
        <v>3</v>
      </c>
      <c r="M13" s="29">
        <v>3</v>
      </c>
      <c r="N13" s="29">
        <v>3</v>
      </c>
      <c r="O13" s="29">
        <v>3</v>
      </c>
      <c r="P13" s="29">
        <v>3</v>
      </c>
      <c r="Q13" s="32">
        <v>3</v>
      </c>
      <c r="R13" s="33">
        <v>3</v>
      </c>
      <c r="S13" s="29">
        <v>4</v>
      </c>
      <c r="T13" s="29">
        <v>4</v>
      </c>
      <c r="U13" s="29">
        <v>3</v>
      </c>
      <c r="V13" s="29">
        <v>3</v>
      </c>
      <c r="W13" s="30">
        <v>3</v>
      </c>
      <c r="X13" s="31">
        <v>3</v>
      </c>
      <c r="Y13" s="29">
        <v>3</v>
      </c>
      <c r="Z13" s="29">
        <v>3</v>
      </c>
      <c r="AA13" s="29">
        <v>3</v>
      </c>
      <c r="AB13" s="29">
        <v>3</v>
      </c>
      <c r="AC13" s="32">
        <v>3</v>
      </c>
      <c r="AD13" s="33">
        <v>3</v>
      </c>
      <c r="AE13" s="17">
        <v>3</v>
      </c>
      <c r="AF13" s="17">
        <v>3</v>
      </c>
      <c r="AG13" s="17">
        <v>3</v>
      </c>
      <c r="AH13" s="17">
        <v>3</v>
      </c>
      <c r="AI13" s="18">
        <v>3</v>
      </c>
      <c r="AJ13" s="19">
        <v>4</v>
      </c>
      <c r="AK13" s="17">
        <v>3</v>
      </c>
      <c r="AL13" s="17">
        <v>3</v>
      </c>
      <c r="AM13" s="17">
        <v>3</v>
      </c>
      <c r="AN13" s="17">
        <v>3</v>
      </c>
      <c r="AO13" s="20">
        <v>1</v>
      </c>
      <c r="AP13" s="16">
        <v>3</v>
      </c>
      <c r="AQ13" s="17">
        <v>4</v>
      </c>
      <c r="AR13" s="17">
        <v>3</v>
      </c>
      <c r="AS13" s="18">
        <v>3</v>
      </c>
      <c r="AT13" s="19">
        <v>4</v>
      </c>
      <c r="AU13" s="17">
        <v>4</v>
      </c>
      <c r="AV13" s="17">
        <v>3</v>
      </c>
      <c r="AW13" s="17">
        <v>3</v>
      </c>
      <c r="AX13" s="17">
        <v>4</v>
      </c>
      <c r="AY13" s="20">
        <v>4</v>
      </c>
      <c r="AZ13" s="16">
        <v>3</v>
      </c>
      <c r="BA13" s="17">
        <v>1</v>
      </c>
      <c r="BB13" s="17">
        <v>4</v>
      </c>
      <c r="BC13" s="17">
        <v>3</v>
      </c>
      <c r="BD13" s="17">
        <v>3</v>
      </c>
      <c r="BE13" s="18">
        <v>3</v>
      </c>
      <c r="BF13" s="9"/>
    </row>
    <row r="14" spans="1:58" s="10" customFormat="1" ht="18" customHeight="1" x14ac:dyDescent="0.45">
      <c r="A14" s="186" t="s">
        <v>15</v>
      </c>
      <c r="B14" s="187" t="s">
        <v>15</v>
      </c>
      <c r="C14" s="237" t="s">
        <v>151</v>
      </c>
      <c r="D14" s="232" t="s">
        <v>191</v>
      </c>
      <c r="E14" s="188">
        <v>1</v>
      </c>
      <c r="F14" s="33">
        <v>3</v>
      </c>
      <c r="G14" s="29">
        <v>3</v>
      </c>
      <c r="H14" s="29">
        <v>3</v>
      </c>
      <c r="I14" s="29">
        <v>3</v>
      </c>
      <c r="J14" s="29">
        <v>3</v>
      </c>
      <c r="K14" s="30">
        <v>3</v>
      </c>
      <c r="L14" s="31">
        <v>1</v>
      </c>
      <c r="M14" s="29">
        <v>3</v>
      </c>
      <c r="N14" s="29">
        <v>3</v>
      </c>
      <c r="O14" s="29">
        <v>3</v>
      </c>
      <c r="P14" s="29">
        <v>4</v>
      </c>
      <c r="Q14" s="32">
        <v>3</v>
      </c>
      <c r="R14" s="33">
        <v>3</v>
      </c>
      <c r="S14" s="29">
        <v>3</v>
      </c>
      <c r="T14" s="29">
        <v>4</v>
      </c>
      <c r="U14" s="29">
        <v>3</v>
      </c>
      <c r="V14" s="29">
        <v>3</v>
      </c>
      <c r="W14" s="30">
        <v>3</v>
      </c>
      <c r="X14" s="31">
        <v>3</v>
      </c>
      <c r="Y14" s="29">
        <v>3</v>
      </c>
      <c r="Z14" s="29">
        <v>3</v>
      </c>
      <c r="AA14" s="29">
        <v>3</v>
      </c>
      <c r="AB14" s="29">
        <v>3</v>
      </c>
      <c r="AC14" s="32">
        <v>1</v>
      </c>
      <c r="AD14" s="33">
        <v>1</v>
      </c>
      <c r="AE14" s="17">
        <v>2</v>
      </c>
      <c r="AF14" s="17">
        <v>2</v>
      </c>
      <c r="AG14" s="17">
        <v>1</v>
      </c>
      <c r="AH14" s="17">
        <v>3</v>
      </c>
      <c r="AI14" s="18">
        <v>3</v>
      </c>
      <c r="AJ14" s="19">
        <v>3</v>
      </c>
      <c r="AK14" s="17">
        <v>3</v>
      </c>
      <c r="AL14" s="17">
        <v>3</v>
      </c>
      <c r="AM14" s="17">
        <v>3</v>
      </c>
      <c r="AN14" s="17">
        <v>4</v>
      </c>
      <c r="AO14" s="20">
        <v>3</v>
      </c>
      <c r="AP14" s="16">
        <v>3</v>
      </c>
      <c r="AQ14" s="17">
        <v>3</v>
      </c>
      <c r="AR14" s="17">
        <v>3</v>
      </c>
      <c r="AS14" s="18">
        <v>3</v>
      </c>
      <c r="AT14" s="19">
        <v>4</v>
      </c>
      <c r="AU14" s="17">
        <v>3</v>
      </c>
      <c r="AV14" s="17">
        <v>3</v>
      </c>
      <c r="AW14" s="17">
        <v>3</v>
      </c>
      <c r="AX14" s="17">
        <v>3</v>
      </c>
      <c r="AY14" s="20">
        <v>3</v>
      </c>
      <c r="AZ14" s="16">
        <v>3</v>
      </c>
      <c r="BA14" s="17">
        <v>3</v>
      </c>
      <c r="BB14" s="17">
        <v>3</v>
      </c>
      <c r="BC14" s="17">
        <v>4</v>
      </c>
      <c r="BD14" s="17">
        <v>3</v>
      </c>
      <c r="BE14" s="18">
        <v>3</v>
      </c>
      <c r="BF14" s="9"/>
    </row>
    <row r="15" spans="1:58" s="10" customFormat="1" ht="18" customHeight="1" x14ac:dyDescent="0.45">
      <c r="A15" s="189" t="s">
        <v>16</v>
      </c>
      <c r="B15" s="190" t="s">
        <v>15</v>
      </c>
      <c r="C15" s="238" t="s">
        <v>152</v>
      </c>
      <c r="D15" s="233" t="s">
        <v>192</v>
      </c>
      <c r="E15" s="193">
        <v>1</v>
      </c>
      <c r="F15" s="33">
        <v>2</v>
      </c>
      <c r="G15" s="29">
        <v>3</v>
      </c>
      <c r="H15" s="29">
        <v>3</v>
      </c>
      <c r="I15" s="29">
        <v>3</v>
      </c>
      <c r="J15" s="29">
        <v>4</v>
      </c>
      <c r="K15" s="30">
        <v>3</v>
      </c>
      <c r="L15" s="31">
        <v>3</v>
      </c>
      <c r="M15" s="29">
        <v>3</v>
      </c>
      <c r="N15" s="29">
        <v>4</v>
      </c>
      <c r="O15" s="29">
        <v>3</v>
      </c>
      <c r="P15" s="29">
        <v>3</v>
      </c>
      <c r="Q15" s="32">
        <v>3</v>
      </c>
      <c r="R15" s="33">
        <v>4</v>
      </c>
      <c r="S15" s="29">
        <v>3</v>
      </c>
      <c r="T15" s="29">
        <v>3</v>
      </c>
      <c r="U15" s="29">
        <v>4</v>
      </c>
      <c r="V15" s="29">
        <v>3</v>
      </c>
      <c r="W15" s="30">
        <v>3</v>
      </c>
      <c r="X15" s="31">
        <v>4</v>
      </c>
      <c r="Y15" s="29">
        <v>3</v>
      </c>
      <c r="Z15" s="29">
        <v>4</v>
      </c>
      <c r="AA15" s="29">
        <v>3</v>
      </c>
      <c r="AB15" s="29">
        <v>3</v>
      </c>
      <c r="AC15" s="32">
        <v>3</v>
      </c>
      <c r="AD15" s="33">
        <v>1</v>
      </c>
      <c r="AE15" s="67">
        <v>3</v>
      </c>
      <c r="AF15" s="40">
        <v>3</v>
      </c>
      <c r="AG15" s="40">
        <v>3</v>
      </c>
      <c r="AH15" s="40">
        <v>3</v>
      </c>
      <c r="AI15" s="41">
        <v>3</v>
      </c>
      <c r="AJ15" s="42">
        <v>3</v>
      </c>
      <c r="AK15" s="40">
        <v>3</v>
      </c>
      <c r="AL15" s="40">
        <v>3</v>
      </c>
      <c r="AM15" s="40">
        <v>3</v>
      </c>
      <c r="AN15" s="40">
        <v>3</v>
      </c>
      <c r="AO15" s="43">
        <v>3</v>
      </c>
      <c r="AP15" s="44">
        <v>3</v>
      </c>
      <c r="AQ15" s="40">
        <v>3</v>
      </c>
      <c r="AR15" s="40">
        <v>3</v>
      </c>
      <c r="AS15" s="41">
        <v>3</v>
      </c>
      <c r="AT15" s="42">
        <v>3</v>
      </c>
      <c r="AU15" s="40">
        <v>3</v>
      </c>
      <c r="AV15" s="40">
        <v>3</v>
      </c>
      <c r="AW15" s="40">
        <v>3</v>
      </c>
      <c r="AX15" s="40">
        <v>3</v>
      </c>
      <c r="AY15" s="43">
        <v>3</v>
      </c>
      <c r="AZ15" s="44">
        <v>3</v>
      </c>
      <c r="BA15" s="40">
        <v>3</v>
      </c>
      <c r="BB15" s="40">
        <v>3</v>
      </c>
      <c r="BC15" s="40">
        <v>3</v>
      </c>
      <c r="BD15" s="40">
        <v>4</v>
      </c>
      <c r="BE15" s="41">
        <v>4</v>
      </c>
      <c r="BF15" s="9"/>
    </row>
    <row r="16" spans="1:58" s="10" customFormat="1" ht="18" customHeight="1" x14ac:dyDescent="0.45">
      <c r="A16" s="189" t="s">
        <v>17</v>
      </c>
      <c r="B16" s="190" t="s">
        <v>15</v>
      </c>
      <c r="C16" s="238" t="s">
        <v>153</v>
      </c>
      <c r="D16" s="233" t="s">
        <v>193</v>
      </c>
      <c r="E16" s="193">
        <v>1</v>
      </c>
      <c r="F16" s="33">
        <v>4</v>
      </c>
      <c r="G16" s="29">
        <v>4</v>
      </c>
      <c r="H16" s="29">
        <v>4</v>
      </c>
      <c r="I16" s="29">
        <v>1</v>
      </c>
      <c r="J16" s="29">
        <v>4</v>
      </c>
      <c r="K16" s="30">
        <v>1</v>
      </c>
      <c r="L16" s="31">
        <v>3</v>
      </c>
      <c r="M16" s="29">
        <v>3</v>
      </c>
      <c r="N16" s="29">
        <v>3</v>
      </c>
      <c r="O16" s="29">
        <v>3</v>
      </c>
      <c r="P16" s="29">
        <v>3</v>
      </c>
      <c r="Q16" s="32">
        <v>3</v>
      </c>
      <c r="R16" s="33">
        <v>4</v>
      </c>
      <c r="S16" s="29">
        <v>3</v>
      </c>
      <c r="T16" s="29">
        <v>3</v>
      </c>
      <c r="U16" s="29">
        <v>3</v>
      </c>
      <c r="V16" s="29">
        <v>3</v>
      </c>
      <c r="W16" s="30">
        <v>4</v>
      </c>
      <c r="X16" s="31">
        <v>3</v>
      </c>
      <c r="Y16" s="29">
        <v>3</v>
      </c>
      <c r="Z16" s="29">
        <v>3</v>
      </c>
      <c r="AA16" s="29">
        <v>1</v>
      </c>
      <c r="AB16" s="29">
        <v>1</v>
      </c>
      <c r="AC16" s="32">
        <v>3</v>
      </c>
      <c r="AD16" s="33">
        <v>1</v>
      </c>
      <c r="AE16" s="17">
        <v>4</v>
      </c>
      <c r="AF16" s="17">
        <v>4</v>
      </c>
      <c r="AG16" s="17">
        <v>1</v>
      </c>
      <c r="AH16" s="17">
        <v>4</v>
      </c>
      <c r="AI16" s="18">
        <v>4</v>
      </c>
      <c r="AJ16" s="19">
        <v>3</v>
      </c>
      <c r="AK16" s="17">
        <v>1</v>
      </c>
      <c r="AL16" s="17">
        <v>4</v>
      </c>
      <c r="AM16" s="17">
        <v>1</v>
      </c>
      <c r="AN16" s="17">
        <v>4</v>
      </c>
      <c r="AO16" s="20">
        <v>1</v>
      </c>
      <c r="AP16" s="16">
        <v>4</v>
      </c>
      <c r="AQ16" s="17">
        <v>1</v>
      </c>
      <c r="AR16" s="17">
        <v>3</v>
      </c>
      <c r="AS16" s="18">
        <v>4</v>
      </c>
      <c r="AT16" s="19">
        <v>3</v>
      </c>
      <c r="AU16" s="17">
        <v>3</v>
      </c>
      <c r="AV16" s="17">
        <v>3</v>
      </c>
      <c r="AW16" s="17">
        <v>3</v>
      </c>
      <c r="AX16" s="17">
        <v>3</v>
      </c>
      <c r="AY16" s="20">
        <v>3</v>
      </c>
      <c r="AZ16" s="16">
        <v>4</v>
      </c>
      <c r="BA16" s="17">
        <v>1</v>
      </c>
      <c r="BB16" s="17">
        <v>1</v>
      </c>
      <c r="BC16" s="17">
        <v>1</v>
      </c>
      <c r="BD16" s="17">
        <v>4</v>
      </c>
      <c r="BE16" s="18">
        <v>4</v>
      </c>
      <c r="BF16" s="9"/>
    </row>
    <row r="17" spans="1:83" s="10" customFormat="1" ht="18" customHeight="1" x14ac:dyDescent="0.45">
      <c r="A17" s="189" t="s">
        <v>18</v>
      </c>
      <c r="B17" s="190" t="s">
        <v>15</v>
      </c>
      <c r="C17" s="238" t="s">
        <v>154</v>
      </c>
      <c r="D17" s="233" t="s">
        <v>194</v>
      </c>
      <c r="E17" s="193">
        <v>2</v>
      </c>
      <c r="F17" s="33">
        <v>3</v>
      </c>
      <c r="G17" s="29">
        <v>3</v>
      </c>
      <c r="H17" s="29">
        <v>3</v>
      </c>
      <c r="I17" s="29">
        <v>3</v>
      </c>
      <c r="J17" s="29">
        <v>3</v>
      </c>
      <c r="K17" s="30">
        <v>3</v>
      </c>
      <c r="L17" s="31">
        <v>3</v>
      </c>
      <c r="M17" s="29">
        <v>4</v>
      </c>
      <c r="N17" s="29">
        <v>3</v>
      </c>
      <c r="O17" s="29">
        <v>3</v>
      </c>
      <c r="P17" s="29">
        <v>3</v>
      </c>
      <c r="Q17" s="32">
        <v>3</v>
      </c>
      <c r="R17" s="33">
        <v>4</v>
      </c>
      <c r="S17" s="29">
        <v>4</v>
      </c>
      <c r="T17" s="29">
        <v>4</v>
      </c>
      <c r="U17" s="29">
        <v>3</v>
      </c>
      <c r="V17" s="29">
        <v>3</v>
      </c>
      <c r="W17" s="30">
        <v>3</v>
      </c>
      <c r="X17" s="31">
        <v>3</v>
      </c>
      <c r="Y17" s="29">
        <v>4</v>
      </c>
      <c r="Z17" s="29">
        <v>3</v>
      </c>
      <c r="AA17" s="29">
        <v>3</v>
      </c>
      <c r="AB17" s="29">
        <v>3</v>
      </c>
      <c r="AC17" s="32">
        <v>3</v>
      </c>
      <c r="AD17" s="33">
        <v>3</v>
      </c>
      <c r="AE17" s="17">
        <v>3</v>
      </c>
      <c r="AF17" s="17">
        <v>3</v>
      </c>
      <c r="AG17" s="17">
        <v>3</v>
      </c>
      <c r="AH17" s="17">
        <v>1</v>
      </c>
      <c r="AI17" s="18">
        <v>3</v>
      </c>
      <c r="AJ17" s="19">
        <v>3</v>
      </c>
      <c r="AK17" s="17">
        <v>3</v>
      </c>
      <c r="AL17" s="17">
        <v>3</v>
      </c>
      <c r="AM17" s="17">
        <v>3</v>
      </c>
      <c r="AN17" s="17">
        <v>3</v>
      </c>
      <c r="AO17" s="20">
        <v>3</v>
      </c>
      <c r="AP17" s="16">
        <v>3</v>
      </c>
      <c r="AQ17" s="17">
        <v>3</v>
      </c>
      <c r="AR17" s="17">
        <v>3</v>
      </c>
      <c r="AS17" s="18">
        <v>3</v>
      </c>
      <c r="AT17" s="19">
        <v>3</v>
      </c>
      <c r="AU17" s="17">
        <v>4</v>
      </c>
      <c r="AV17" s="17">
        <v>3</v>
      </c>
      <c r="AW17" s="17">
        <v>3</v>
      </c>
      <c r="AX17" s="17">
        <v>3</v>
      </c>
      <c r="AY17" s="20">
        <v>4</v>
      </c>
      <c r="AZ17" s="16">
        <v>3</v>
      </c>
      <c r="BA17" s="17">
        <v>3</v>
      </c>
      <c r="BB17" s="17">
        <v>3</v>
      </c>
      <c r="BC17" s="17">
        <v>3</v>
      </c>
      <c r="BD17" s="17">
        <v>4</v>
      </c>
      <c r="BE17" s="18">
        <v>3</v>
      </c>
      <c r="BF17" s="9"/>
    </row>
    <row r="18" spans="1:83" s="10" customFormat="1" ht="18" customHeight="1" thickBot="1" x14ac:dyDescent="0.5">
      <c r="A18" s="194" t="s">
        <v>19</v>
      </c>
      <c r="B18" s="195" t="s">
        <v>15</v>
      </c>
      <c r="C18" s="239" t="s">
        <v>155</v>
      </c>
      <c r="D18" s="234" t="s">
        <v>195</v>
      </c>
      <c r="E18" s="202">
        <v>2</v>
      </c>
      <c r="F18" s="33">
        <v>3</v>
      </c>
      <c r="G18" s="29">
        <v>3</v>
      </c>
      <c r="H18" s="29">
        <v>3</v>
      </c>
      <c r="I18" s="29">
        <v>3</v>
      </c>
      <c r="J18" s="29">
        <v>3</v>
      </c>
      <c r="K18" s="30">
        <v>3</v>
      </c>
      <c r="L18" s="31">
        <v>3</v>
      </c>
      <c r="M18" s="29">
        <v>3</v>
      </c>
      <c r="N18" s="29">
        <v>4</v>
      </c>
      <c r="O18" s="29">
        <v>4</v>
      </c>
      <c r="P18" s="29">
        <v>3</v>
      </c>
      <c r="Q18" s="32">
        <v>3</v>
      </c>
      <c r="R18" s="33">
        <v>3</v>
      </c>
      <c r="S18" s="29">
        <v>3</v>
      </c>
      <c r="T18" s="29">
        <v>3</v>
      </c>
      <c r="U18" s="29">
        <v>3</v>
      </c>
      <c r="V18" s="29">
        <v>3</v>
      </c>
      <c r="W18" s="30">
        <v>3</v>
      </c>
      <c r="X18" s="31">
        <v>3</v>
      </c>
      <c r="Y18" s="29">
        <v>3</v>
      </c>
      <c r="Z18" s="29">
        <v>3</v>
      </c>
      <c r="AA18" s="29">
        <v>3</v>
      </c>
      <c r="AB18" s="29">
        <v>3</v>
      </c>
      <c r="AC18" s="32">
        <v>3</v>
      </c>
      <c r="AD18" s="33">
        <v>3</v>
      </c>
      <c r="AE18" s="17">
        <v>3</v>
      </c>
      <c r="AF18" s="17">
        <v>3</v>
      </c>
      <c r="AG18" s="17">
        <v>3</v>
      </c>
      <c r="AH18" s="17">
        <v>3</v>
      </c>
      <c r="AI18" s="18">
        <v>3</v>
      </c>
      <c r="AJ18" s="19">
        <v>3</v>
      </c>
      <c r="AK18" s="17">
        <v>3</v>
      </c>
      <c r="AL18" s="17">
        <v>3</v>
      </c>
      <c r="AM18" s="17">
        <v>3</v>
      </c>
      <c r="AN18" s="17">
        <v>3</v>
      </c>
      <c r="AO18" s="20">
        <v>3</v>
      </c>
      <c r="AP18" s="16">
        <v>3</v>
      </c>
      <c r="AQ18" s="17">
        <v>3</v>
      </c>
      <c r="AR18" s="17">
        <v>3</v>
      </c>
      <c r="AS18" s="18">
        <v>3</v>
      </c>
      <c r="AT18" s="19">
        <v>3</v>
      </c>
      <c r="AU18" s="17">
        <v>3</v>
      </c>
      <c r="AV18" s="17">
        <v>3</v>
      </c>
      <c r="AW18" s="17">
        <v>3</v>
      </c>
      <c r="AX18" s="17">
        <v>3</v>
      </c>
      <c r="AY18" s="20">
        <v>3</v>
      </c>
      <c r="AZ18" s="16">
        <v>3</v>
      </c>
      <c r="BA18" s="17">
        <v>3</v>
      </c>
      <c r="BB18" s="17">
        <v>3</v>
      </c>
      <c r="BC18" s="17">
        <v>3</v>
      </c>
      <c r="BD18" s="17">
        <v>3</v>
      </c>
      <c r="BE18" s="18">
        <v>3</v>
      </c>
      <c r="BF18" s="9"/>
    </row>
    <row r="19" spans="1:83" s="10" customFormat="1" ht="18" customHeight="1" x14ac:dyDescent="0.45">
      <c r="A19" s="196" t="s">
        <v>20</v>
      </c>
      <c r="B19" s="197" t="s">
        <v>15</v>
      </c>
      <c r="C19" s="240" t="s">
        <v>156</v>
      </c>
      <c r="D19" s="235" t="s">
        <v>196</v>
      </c>
      <c r="E19" s="198">
        <v>2</v>
      </c>
      <c r="F19" s="33">
        <v>1</v>
      </c>
      <c r="G19" s="29">
        <v>4</v>
      </c>
      <c r="H19" s="29">
        <v>4</v>
      </c>
      <c r="I19" s="29">
        <v>3</v>
      </c>
      <c r="J19" s="29">
        <v>3</v>
      </c>
      <c r="K19" s="30">
        <v>3</v>
      </c>
      <c r="L19" s="31">
        <v>1</v>
      </c>
      <c r="M19" s="29">
        <v>4</v>
      </c>
      <c r="N19" s="29">
        <v>4</v>
      </c>
      <c r="O19" s="29">
        <v>3</v>
      </c>
      <c r="P19" s="29">
        <v>4</v>
      </c>
      <c r="Q19" s="32">
        <v>4</v>
      </c>
      <c r="R19" s="33">
        <v>3</v>
      </c>
      <c r="S19" s="29">
        <v>3</v>
      </c>
      <c r="T19" s="29">
        <v>3</v>
      </c>
      <c r="U19" s="29">
        <v>3</v>
      </c>
      <c r="V19" s="29">
        <v>3</v>
      </c>
      <c r="W19" s="30">
        <v>3</v>
      </c>
      <c r="X19" s="31">
        <v>3</v>
      </c>
      <c r="Y19" s="29">
        <v>3</v>
      </c>
      <c r="Z19" s="29">
        <v>3</v>
      </c>
      <c r="AA19" s="29">
        <v>3</v>
      </c>
      <c r="AB19" s="29">
        <v>3</v>
      </c>
      <c r="AC19" s="32">
        <v>3</v>
      </c>
      <c r="AD19" s="33">
        <v>3</v>
      </c>
      <c r="AE19" s="17">
        <v>3</v>
      </c>
      <c r="AF19" s="17">
        <v>3</v>
      </c>
      <c r="AG19" s="17">
        <v>3</v>
      </c>
      <c r="AH19" s="17">
        <v>3</v>
      </c>
      <c r="AI19" s="18">
        <v>3</v>
      </c>
      <c r="AJ19" s="19">
        <v>3</v>
      </c>
      <c r="AK19" s="17">
        <v>4</v>
      </c>
      <c r="AL19" s="17">
        <v>3</v>
      </c>
      <c r="AM19" s="17">
        <v>3</v>
      </c>
      <c r="AN19" s="17">
        <v>3</v>
      </c>
      <c r="AO19" s="20">
        <v>3</v>
      </c>
      <c r="AP19" s="16">
        <v>3</v>
      </c>
      <c r="AQ19" s="17">
        <v>3</v>
      </c>
      <c r="AR19" s="17">
        <v>3</v>
      </c>
      <c r="AS19" s="18">
        <v>3</v>
      </c>
      <c r="AT19" s="19">
        <v>3</v>
      </c>
      <c r="AU19" s="17">
        <v>4</v>
      </c>
      <c r="AV19" s="17">
        <v>3</v>
      </c>
      <c r="AW19" s="17">
        <v>4</v>
      </c>
      <c r="AX19" s="17">
        <v>4</v>
      </c>
      <c r="AY19" s="20">
        <v>4</v>
      </c>
      <c r="AZ19" s="16">
        <v>4</v>
      </c>
      <c r="BA19" s="17">
        <v>3</v>
      </c>
      <c r="BB19" s="17">
        <v>3</v>
      </c>
      <c r="BC19" s="17">
        <v>3</v>
      </c>
      <c r="BD19" s="17">
        <v>4</v>
      </c>
      <c r="BE19" s="18">
        <v>3</v>
      </c>
      <c r="BF19" s="9"/>
    </row>
    <row r="20" spans="1:83" s="10" customFormat="1" ht="18" customHeight="1" x14ac:dyDescent="0.45">
      <c r="A20" s="189" t="s">
        <v>21</v>
      </c>
      <c r="B20" s="190" t="s">
        <v>15</v>
      </c>
      <c r="C20" s="238" t="s">
        <v>157</v>
      </c>
      <c r="D20" s="233" t="s">
        <v>197</v>
      </c>
      <c r="E20" s="193">
        <v>2</v>
      </c>
      <c r="F20" s="33">
        <v>3</v>
      </c>
      <c r="G20" s="29">
        <v>3</v>
      </c>
      <c r="H20" s="29">
        <v>3</v>
      </c>
      <c r="I20" s="29">
        <v>3</v>
      </c>
      <c r="J20" s="29">
        <v>3</v>
      </c>
      <c r="K20" s="30">
        <v>3</v>
      </c>
      <c r="L20" s="31">
        <v>3</v>
      </c>
      <c r="M20" s="29">
        <v>3</v>
      </c>
      <c r="N20" s="29">
        <v>3</v>
      </c>
      <c r="O20" s="29">
        <v>3</v>
      </c>
      <c r="P20" s="29">
        <v>3</v>
      </c>
      <c r="Q20" s="32">
        <v>3</v>
      </c>
      <c r="R20" s="33">
        <v>3</v>
      </c>
      <c r="S20" s="29">
        <v>3</v>
      </c>
      <c r="T20" s="29">
        <v>3</v>
      </c>
      <c r="U20" s="29">
        <v>3</v>
      </c>
      <c r="V20" s="29">
        <v>3</v>
      </c>
      <c r="W20" s="30">
        <v>3</v>
      </c>
      <c r="X20" s="31">
        <v>3</v>
      </c>
      <c r="Y20" s="29">
        <v>3</v>
      </c>
      <c r="Z20" s="29">
        <v>3</v>
      </c>
      <c r="AA20" s="29">
        <v>4</v>
      </c>
      <c r="AB20" s="29">
        <v>3</v>
      </c>
      <c r="AC20" s="32">
        <v>4</v>
      </c>
      <c r="AD20" s="33">
        <v>3</v>
      </c>
      <c r="AE20" s="17">
        <v>3</v>
      </c>
      <c r="AF20" s="17">
        <v>3</v>
      </c>
      <c r="AG20" s="17">
        <v>3</v>
      </c>
      <c r="AH20" s="17">
        <v>3</v>
      </c>
      <c r="AI20" s="18">
        <v>4</v>
      </c>
      <c r="AJ20" s="19">
        <v>3</v>
      </c>
      <c r="AK20" s="17">
        <v>4</v>
      </c>
      <c r="AL20" s="17">
        <v>3</v>
      </c>
      <c r="AM20" s="17">
        <v>3</v>
      </c>
      <c r="AN20" s="17">
        <v>4</v>
      </c>
      <c r="AO20" s="20">
        <v>3</v>
      </c>
      <c r="AP20" s="16">
        <v>3</v>
      </c>
      <c r="AQ20" s="17">
        <v>3</v>
      </c>
      <c r="AR20" s="17">
        <v>3</v>
      </c>
      <c r="AS20" s="18">
        <v>3</v>
      </c>
      <c r="AT20" s="19">
        <v>3</v>
      </c>
      <c r="AU20" s="17">
        <v>3</v>
      </c>
      <c r="AV20" s="17">
        <v>4</v>
      </c>
      <c r="AW20" s="17">
        <v>4</v>
      </c>
      <c r="AX20" s="17">
        <v>4</v>
      </c>
      <c r="AY20" s="20">
        <v>3</v>
      </c>
      <c r="AZ20" s="16">
        <v>3</v>
      </c>
      <c r="BA20" s="17">
        <v>4</v>
      </c>
      <c r="BB20" s="17">
        <v>4</v>
      </c>
      <c r="BC20" s="17">
        <v>4</v>
      </c>
      <c r="BD20" s="17">
        <v>3</v>
      </c>
      <c r="BE20" s="18">
        <v>3</v>
      </c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</row>
    <row r="21" spans="1:83" s="10" customFormat="1" ht="18" customHeight="1" x14ac:dyDescent="0.45">
      <c r="A21" s="189" t="s">
        <v>22</v>
      </c>
      <c r="B21" s="190" t="s">
        <v>15</v>
      </c>
      <c r="C21" s="238" t="s">
        <v>158</v>
      </c>
      <c r="D21" s="233" t="s">
        <v>198</v>
      </c>
      <c r="E21" s="193">
        <v>2</v>
      </c>
      <c r="F21" s="33">
        <v>1</v>
      </c>
      <c r="G21" s="29">
        <v>3</v>
      </c>
      <c r="H21" s="29">
        <v>3</v>
      </c>
      <c r="I21" s="29">
        <v>3</v>
      </c>
      <c r="J21" s="29">
        <v>3</v>
      </c>
      <c r="K21" s="30">
        <v>3</v>
      </c>
      <c r="L21" s="31">
        <v>3</v>
      </c>
      <c r="M21" s="29">
        <v>3</v>
      </c>
      <c r="N21" s="29">
        <v>3</v>
      </c>
      <c r="O21" s="29">
        <v>3</v>
      </c>
      <c r="P21" s="29">
        <v>3</v>
      </c>
      <c r="Q21" s="32">
        <v>3</v>
      </c>
      <c r="R21" s="33">
        <v>4</v>
      </c>
      <c r="S21" s="29">
        <v>4</v>
      </c>
      <c r="T21" s="29">
        <v>4</v>
      </c>
      <c r="U21" s="29">
        <v>1</v>
      </c>
      <c r="V21" s="29">
        <v>4</v>
      </c>
      <c r="W21" s="30">
        <v>4</v>
      </c>
      <c r="X21" s="31">
        <v>4</v>
      </c>
      <c r="Y21" s="29">
        <v>1</v>
      </c>
      <c r="Z21" s="29">
        <v>4</v>
      </c>
      <c r="AA21" s="29">
        <v>4</v>
      </c>
      <c r="AB21" s="29">
        <v>4</v>
      </c>
      <c r="AC21" s="32">
        <v>3</v>
      </c>
      <c r="AD21" s="33">
        <v>4</v>
      </c>
      <c r="AE21" s="17">
        <v>1</v>
      </c>
      <c r="AF21" s="17">
        <v>4</v>
      </c>
      <c r="AG21" s="17">
        <v>4</v>
      </c>
      <c r="AH21" s="17">
        <v>1</v>
      </c>
      <c r="AI21" s="18">
        <v>4</v>
      </c>
      <c r="AJ21" s="19">
        <v>3</v>
      </c>
      <c r="AK21" s="17">
        <v>1</v>
      </c>
      <c r="AL21" s="17">
        <v>1</v>
      </c>
      <c r="AM21" s="17">
        <v>4</v>
      </c>
      <c r="AN21" s="17">
        <v>1</v>
      </c>
      <c r="AO21" s="20">
        <v>4</v>
      </c>
      <c r="AP21" s="16">
        <v>2</v>
      </c>
      <c r="AQ21" s="17">
        <v>4</v>
      </c>
      <c r="AR21" s="17">
        <v>3</v>
      </c>
      <c r="AS21" s="18">
        <v>1</v>
      </c>
      <c r="AT21" s="19">
        <v>4</v>
      </c>
      <c r="AU21" s="17">
        <v>4</v>
      </c>
      <c r="AV21" s="17">
        <v>1</v>
      </c>
      <c r="AW21" s="17">
        <v>4</v>
      </c>
      <c r="AX21" s="17">
        <v>4</v>
      </c>
      <c r="AY21" s="20">
        <v>4</v>
      </c>
      <c r="AZ21" s="16">
        <v>1</v>
      </c>
      <c r="BA21" s="17">
        <v>3</v>
      </c>
      <c r="BB21" s="17">
        <v>3</v>
      </c>
      <c r="BC21" s="17">
        <v>4</v>
      </c>
      <c r="BD21" s="17">
        <v>4</v>
      </c>
      <c r="BE21" s="18">
        <v>3</v>
      </c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</row>
    <row r="22" spans="1:83" s="10" customFormat="1" ht="18" customHeight="1" x14ac:dyDescent="0.45">
      <c r="A22" s="189" t="s">
        <v>23</v>
      </c>
      <c r="B22" s="190" t="s">
        <v>15</v>
      </c>
      <c r="C22" s="238" t="s">
        <v>159</v>
      </c>
      <c r="D22" s="233" t="s">
        <v>199</v>
      </c>
      <c r="E22" s="193">
        <v>2</v>
      </c>
      <c r="F22" s="33">
        <v>3</v>
      </c>
      <c r="G22" s="29">
        <v>4</v>
      </c>
      <c r="H22" s="29">
        <v>1</v>
      </c>
      <c r="I22" s="29">
        <v>4</v>
      </c>
      <c r="J22" s="29">
        <v>1</v>
      </c>
      <c r="K22" s="30">
        <v>1</v>
      </c>
      <c r="L22" s="31">
        <v>3</v>
      </c>
      <c r="M22" s="29">
        <v>4</v>
      </c>
      <c r="N22" s="29">
        <v>3</v>
      </c>
      <c r="O22" s="29">
        <v>1</v>
      </c>
      <c r="P22" s="29">
        <v>4</v>
      </c>
      <c r="Q22" s="32">
        <v>3</v>
      </c>
      <c r="R22" s="33">
        <v>3</v>
      </c>
      <c r="S22" s="29">
        <v>3</v>
      </c>
      <c r="T22" s="29">
        <v>3</v>
      </c>
      <c r="U22" s="29">
        <v>3</v>
      </c>
      <c r="V22" s="29">
        <v>3</v>
      </c>
      <c r="W22" s="30">
        <v>3</v>
      </c>
      <c r="X22" s="31">
        <v>1</v>
      </c>
      <c r="Y22" s="29">
        <v>4</v>
      </c>
      <c r="Z22" s="29">
        <v>4</v>
      </c>
      <c r="AA22" s="29">
        <v>4</v>
      </c>
      <c r="AB22" s="29">
        <v>3</v>
      </c>
      <c r="AC22" s="32">
        <v>4</v>
      </c>
      <c r="AD22" s="33">
        <v>3</v>
      </c>
      <c r="AE22" s="68">
        <v>4</v>
      </c>
      <c r="AF22" s="29">
        <v>1</v>
      </c>
      <c r="AG22" s="29">
        <v>4</v>
      </c>
      <c r="AH22" s="29">
        <v>4</v>
      </c>
      <c r="AI22" s="30">
        <v>1</v>
      </c>
      <c r="AJ22" s="31">
        <v>3</v>
      </c>
      <c r="AK22" s="29">
        <v>3</v>
      </c>
      <c r="AL22" s="29">
        <v>3</v>
      </c>
      <c r="AM22" s="29">
        <v>1</v>
      </c>
      <c r="AN22" s="29">
        <v>3</v>
      </c>
      <c r="AO22" s="32">
        <v>3</v>
      </c>
      <c r="AP22" s="33">
        <v>4</v>
      </c>
      <c r="AQ22" s="29">
        <v>4</v>
      </c>
      <c r="AR22" s="29">
        <v>4</v>
      </c>
      <c r="AS22" s="30">
        <v>1</v>
      </c>
      <c r="AT22" s="31">
        <v>4</v>
      </c>
      <c r="AU22" s="29">
        <v>4</v>
      </c>
      <c r="AV22" s="29">
        <v>4</v>
      </c>
      <c r="AW22" s="29">
        <v>4</v>
      </c>
      <c r="AX22" s="29">
        <v>4</v>
      </c>
      <c r="AY22" s="32">
        <v>1</v>
      </c>
      <c r="AZ22" s="33">
        <v>4</v>
      </c>
      <c r="BA22" s="29">
        <v>4</v>
      </c>
      <c r="BB22" s="29">
        <v>4</v>
      </c>
      <c r="BC22" s="29">
        <v>4</v>
      </c>
      <c r="BD22" s="29">
        <v>1</v>
      </c>
      <c r="BE22" s="30">
        <v>4</v>
      </c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</row>
    <row r="23" spans="1:83" s="10" customFormat="1" ht="18" customHeight="1" thickBot="1" x14ac:dyDescent="0.5">
      <c r="A23" s="199" t="s">
        <v>24</v>
      </c>
      <c r="B23" s="200" t="s">
        <v>15</v>
      </c>
      <c r="C23" s="241" t="s">
        <v>160</v>
      </c>
      <c r="D23" s="236" t="s">
        <v>200</v>
      </c>
      <c r="E23" s="201">
        <v>2</v>
      </c>
      <c r="F23" s="33">
        <v>3</v>
      </c>
      <c r="G23" s="29">
        <v>3</v>
      </c>
      <c r="H23" s="29">
        <v>3</v>
      </c>
      <c r="I23" s="29">
        <v>3</v>
      </c>
      <c r="J23" s="29">
        <v>3</v>
      </c>
      <c r="K23" s="30">
        <v>3</v>
      </c>
      <c r="L23" s="31">
        <v>3</v>
      </c>
      <c r="M23" s="29">
        <v>4</v>
      </c>
      <c r="N23" s="29">
        <v>3</v>
      </c>
      <c r="O23" s="29">
        <v>3</v>
      </c>
      <c r="P23" s="29">
        <v>3</v>
      </c>
      <c r="Q23" s="32">
        <v>3</v>
      </c>
      <c r="R23" s="33">
        <v>3</v>
      </c>
      <c r="S23" s="29">
        <v>4</v>
      </c>
      <c r="T23" s="29">
        <v>4</v>
      </c>
      <c r="U23" s="29">
        <v>3</v>
      </c>
      <c r="V23" s="29">
        <v>3</v>
      </c>
      <c r="W23" s="30">
        <v>4</v>
      </c>
      <c r="X23" s="31">
        <v>3</v>
      </c>
      <c r="Y23" s="29">
        <v>3</v>
      </c>
      <c r="Z23" s="29">
        <v>3</v>
      </c>
      <c r="AA23" s="29">
        <v>4</v>
      </c>
      <c r="AB23" s="29">
        <v>3</v>
      </c>
      <c r="AC23" s="32">
        <v>3</v>
      </c>
      <c r="AD23" s="33">
        <v>3</v>
      </c>
      <c r="AE23" s="68">
        <v>3</v>
      </c>
      <c r="AF23" s="29">
        <v>3</v>
      </c>
      <c r="AG23" s="29">
        <v>3</v>
      </c>
      <c r="AH23" s="29">
        <v>3</v>
      </c>
      <c r="AI23" s="30">
        <v>3</v>
      </c>
      <c r="AJ23" s="31">
        <v>4</v>
      </c>
      <c r="AK23" s="29">
        <v>3</v>
      </c>
      <c r="AL23" s="29">
        <v>3</v>
      </c>
      <c r="AM23" s="29">
        <v>3</v>
      </c>
      <c r="AN23" s="29">
        <v>3</v>
      </c>
      <c r="AO23" s="32">
        <v>3</v>
      </c>
      <c r="AP23" s="33">
        <v>3</v>
      </c>
      <c r="AQ23" s="29">
        <v>3</v>
      </c>
      <c r="AR23" s="29">
        <v>3</v>
      </c>
      <c r="AS23" s="30">
        <v>3</v>
      </c>
      <c r="AT23" s="31">
        <v>4</v>
      </c>
      <c r="AU23" s="29">
        <v>4</v>
      </c>
      <c r="AV23" s="29">
        <v>3</v>
      </c>
      <c r="AW23" s="29">
        <v>3</v>
      </c>
      <c r="AX23" s="29">
        <v>3</v>
      </c>
      <c r="AY23" s="32">
        <v>4</v>
      </c>
      <c r="AZ23" s="33">
        <v>3</v>
      </c>
      <c r="BA23" s="29">
        <v>4</v>
      </c>
      <c r="BB23" s="29">
        <v>3</v>
      </c>
      <c r="BC23" s="29">
        <v>4</v>
      </c>
      <c r="BD23" s="29">
        <v>3</v>
      </c>
      <c r="BE23" s="30">
        <v>3</v>
      </c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</row>
    <row r="24" spans="1:83" s="10" customFormat="1" ht="18" customHeight="1" x14ac:dyDescent="0.45">
      <c r="A24" s="186" t="s">
        <v>25</v>
      </c>
      <c r="B24" s="187" t="s">
        <v>15</v>
      </c>
      <c r="C24" s="237" t="s">
        <v>161</v>
      </c>
      <c r="D24" s="232" t="s">
        <v>201</v>
      </c>
      <c r="E24" s="188">
        <v>2</v>
      </c>
      <c r="F24" s="33">
        <v>3</v>
      </c>
      <c r="G24" s="29">
        <v>3</v>
      </c>
      <c r="H24" s="29">
        <v>3</v>
      </c>
      <c r="I24" s="29">
        <v>3</v>
      </c>
      <c r="J24" s="29">
        <v>3</v>
      </c>
      <c r="K24" s="30">
        <v>3</v>
      </c>
      <c r="L24" s="31">
        <v>3</v>
      </c>
      <c r="M24" s="29">
        <v>3</v>
      </c>
      <c r="N24" s="29">
        <v>3</v>
      </c>
      <c r="O24" s="29">
        <v>3</v>
      </c>
      <c r="P24" s="29">
        <v>3</v>
      </c>
      <c r="Q24" s="32">
        <v>3</v>
      </c>
      <c r="R24" s="33">
        <v>3</v>
      </c>
      <c r="S24" s="29">
        <v>3</v>
      </c>
      <c r="T24" s="29">
        <v>3</v>
      </c>
      <c r="U24" s="29">
        <v>3</v>
      </c>
      <c r="V24" s="29">
        <v>3</v>
      </c>
      <c r="W24" s="30">
        <v>3</v>
      </c>
      <c r="X24" s="31">
        <v>3</v>
      </c>
      <c r="Y24" s="29">
        <v>3</v>
      </c>
      <c r="Z24" s="29">
        <v>3</v>
      </c>
      <c r="AA24" s="29">
        <v>3</v>
      </c>
      <c r="AB24" s="29">
        <v>3</v>
      </c>
      <c r="AC24" s="32">
        <v>3</v>
      </c>
      <c r="AD24" s="33">
        <v>2</v>
      </c>
      <c r="AE24" s="17">
        <v>2</v>
      </c>
      <c r="AF24" s="17">
        <v>3</v>
      </c>
      <c r="AG24" s="17">
        <v>2</v>
      </c>
      <c r="AH24" s="17">
        <v>1</v>
      </c>
      <c r="AI24" s="18">
        <v>2</v>
      </c>
      <c r="AJ24" s="19">
        <v>3</v>
      </c>
      <c r="AK24" s="17">
        <v>3</v>
      </c>
      <c r="AL24" s="17">
        <v>3</v>
      </c>
      <c r="AM24" s="17">
        <v>3</v>
      </c>
      <c r="AN24" s="17">
        <v>3</v>
      </c>
      <c r="AO24" s="20">
        <v>3</v>
      </c>
      <c r="AP24" s="16">
        <v>3</v>
      </c>
      <c r="AQ24" s="17">
        <v>3</v>
      </c>
      <c r="AR24" s="17">
        <v>3</v>
      </c>
      <c r="AS24" s="18">
        <v>3</v>
      </c>
      <c r="AT24" s="19">
        <v>4</v>
      </c>
      <c r="AU24" s="17">
        <v>4</v>
      </c>
      <c r="AV24" s="17">
        <v>3</v>
      </c>
      <c r="AW24" s="17">
        <v>4</v>
      </c>
      <c r="AX24" s="17">
        <v>3</v>
      </c>
      <c r="AY24" s="20">
        <v>4</v>
      </c>
      <c r="AZ24" s="16">
        <v>3</v>
      </c>
      <c r="BA24" s="17">
        <v>4</v>
      </c>
      <c r="BB24" s="17">
        <v>4</v>
      </c>
      <c r="BC24" s="17">
        <v>4</v>
      </c>
      <c r="BD24" s="17">
        <v>3</v>
      </c>
      <c r="BE24" s="18">
        <v>3</v>
      </c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</row>
    <row r="25" spans="1:83" s="10" customFormat="1" ht="18" customHeight="1" x14ac:dyDescent="0.45">
      <c r="A25" s="189" t="s">
        <v>26</v>
      </c>
      <c r="B25" s="190" t="s">
        <v>15</v>
      </c>
      <c r="C25" s="238" t="s">
        <v>162</v>
      </c>
      <c r="D25" s="233" t="s">
        <v>202</v>
      </c>
      <c r="E25" s="193">
        <v>2</v>
      </c>
      <c r="F25" s="33">
        <v>3</v>
      </c>
      <c r="G25" s="29">
        <v>3</v>
      </c>
      <c r="H25" s="29">
        <v>3</v>
      </c>
      <c r="I25" s="29">
        <v>3</v>
      </c>
      <c r="J25" s="29">
        <v>3</v>
      </c>
      <c r="K25" s="30">
        <v>3</v>
      </c>
      <c r="L25" s="31">
        <v>1</v>
      </c>
      <c r="M25" s="29">
        <v>3</v>
      </c>
      <c r="N25" s="29">
        <v>4</v>
      </c>
      <c r="O25" s="29">
        <v>3</v>
      </c>
      <c r="P25" s="29">
        <v>3</v>
      </c>
      <c r="Q25" s="32">
        <v>3</v>
      </c>
      <c r="R25" s="33">
        <v>3</v>
      </c>
      <c r="S25" s="29">
        <v>3</v>
      </c>
      <c r="T25" s="29">
        <v>4</v>
      </c>
      <c r="U25" s="29">
        <v>1</v>
      </c>
      <c r="V25" s="29">
        <v>3</v>
      </c>
      <c r="W25" s="30">
        <v>4</v>
      </c>
      <c r="X25" s="31">
        <v>3</v>
      </c>
      <c r="Y25" s="29">
        <v>3</v>
      </c>
      <c r="Z25" s="29">
        <v>3</v>
      </c>
      <c r="AA25" s="29">
        <v>3</v>
      </c>
      <c r="AB25" s="29">
        <v>3</v>
      </c>
      <c r="AC25" s="32">
        <v>3</v>
      </c>
      <c r="AD25" s="33">
        <v>3</v>
      </c>
      <c r="AE25" s="67">
        <v>3</v>
      </c>
      <c r="AF25" s="40">
        <v>3</v>
      </c>
      <c r="AG25" s="40">
        <v>3</v>
      </c>
      <c r="AH25" s="40">
        <v>3</v>
      </c>
      <c r="AI25" s="41">
        <v>3</v>
      </c>
      <c r="AJ25" s="42">
        <v>3</v>
      </c>
      <c r="AK25" s="40">
        <v>3</v>
      </c>
      <c r="AL25" s="40">
        <v>3</v>
      </c>
      <c r="AM25" s="40">
        <v>3</v>
      </c>
      <c r="AN25" s="40">
        <v>3</v>
      </c>
      <c r="AO25" s="43">
        <v>3</v>
      </c>
      <c r="AP25" s="44">
        <v>3</v>
      </c>
      <c r="AQ25" s="40">
        <v>3</v>
      </c>
      <c r="AR25" s="40">
        <v>3</v>
      </c>
      <c r="AS25" s="41">
        <v>3</v>
      </c>
      <c r="AT25" s="42">
        <v>3</v>
      </c>
      <c r="AU25" s="40">
        <v>3</v>
      </c>
      <c r="AV25" s="40">
        <v>3</v>
      </c>
      <c r="AW25" s="40">
        <v>3</v>
      </c>
      <c r="AX25" s="40">
        <v>4</v>
      </c>
      <c r="AY25" s="43">
        <v>4</v>
      </c>
      <c r="AZ25" s="44">
        <v>3</v>
      </c>
      <c r="BA25" s="40">
        <v>3</v>
      </c>
      <c r="BB25" s="40">
        <v>3</v>
      </c>
      <c r="BC25" s="40">
        <v>3</v>
      </c>
      <c r="BD25" s="40">
        <v>3</v>
      </c>
      <c r="BE25" s="41">
        <v>4</v>
      </c>
    </row>
    <row r="26" spans="1:83" s="10" customFormat="1" ht="18" customHeight="1" x14ac:dyDescent="0.45">
      <c r="A26" s="189" t="s">
        <v>27</v>
      </c>
      <c r="B26" s="190" t="s">
        <v>15</v>
      </c>
      <c r="C26" s="238" t="s">
        <v>163</v>
      </c>
      <c r="D26" s="233" t="s">
        <v>203</v>
      </c>
      <c r="E26" s="193">
        <v>2</v>
      </c>
      <c r="F26" s="33">
        <v>3</v>
      </c>
      <c r="G26" s="29">
        <v>2</v>
      </c>
      <c r="H26" s="29">
        <v>3</v>
      </c>
      <c r="I26" s="29">
        <v>3</v>
      </c>
      <c r="J26" s="29">
        <v>4</v>
      </c>
      <c r="K26" s="30">
        <v>3</v>
      </c>
      <c r="L26" s="31">
        <v>3</v>
      </c>
      <c r="M26" s="29">
        <v>3</v>
      </c>
      <c r="N26" s="29">
        <v>3</v>
      </c>
      <c r="O26" s="29">
        <v>3</v>
      </c>
      <c r="P26" s="29">
        <v>3</v>
      </c>
      <c r="Q26" s="32">
        <v>3</v>
      </c>
      <c r="R26" s="33">
        <v>3</v>
      </c>
      <c r="S26" s="29">
        <v>4</v>
      </c>
      <c r="T26" s="29">
        <v>4</v>
      </c>
      <c r="U26" s="29">
        <v>3</v>
      </c>
      <c r="V26" s="29">
        <v>3</v>
      </c>
      <c r="W26" s="30">
        <v>4</v>
      </c>
      <c r="X26" s="31">
        <v>3</v>
      </c>
      <c r="Y26" s="29">
        <v>3</v>
      </c>
      <c r="Z26" s="29">
        <v>3</v>
      </c>
      <c r="AA26" s="29">
        <v>3</v>
      </c>
      <c r="AB26" s="29">
        <v>3</v>
      </c>
      <c r="AC26" s="32">
        <v>3</v>
      </c>
      <c r="AD26" s="33">
        <v>3</v>
      </c>
      <c r="AE26" s="17">
        <v>3</v>
      </c>
      <c r="AF26" s="17">
        <v>4</v>
      </c>
      <c r="AG26" s="17">
        <v>3</v>
      </c>
      <c r="AH26" s="17">
        <v>1</v>
      </c>
      <c r="AI26" s="18">
        <v>4</v>
      </c>
      <c r="AJ26" s="19">
        <v>3</v>
      </c>
      <c r="AK26" s="17">
        <v>3</v>
      </c>
      <c r="AL26" s="17">
        <v>3</v>
      </c>
      <c r="AM26" s="17">
        <v>3</v>
      </c>
      <c r="AN26" s="17">
        <v>3</v>
      </c>
      <c r="AO26" s="20">
        <v>3</v>
      </c>
      <c r="AP26" s="16">
        <v>3</v>
      </c>
      <c r="AQ26" s="17">
        <v>3</v>
      </c>
      <c r="AR26" s="17">
        <v>3</v>
      </c>
      <c r="AS26" s="18">
        <v>3</v>
      </c>
      <c r="AT26" s="19">
        <v>3</v>
      </c>
      <c r="AU26" s="17">
        <v>4</v>
      </c>
      <c r="AV26" s="17">
        <v>3</v>
      </c>
      <c r="AW26" s="17">
        <v>3</v>
      </c>
      <c r="AX26" s="17">
        <v>4</v>
      </c>
      <c r="AY26" s="20">
        <v>4</v>
      </c>
      <c r="AZ26" s="16">
        <v>3</v>
      </c>
      <c r="BA26" s="17">
        <v>3</v>
      </c>
      <c r="BB26" s="17">
        <v>3</v>
      </c>
      <c r="BC26" s="17">
        <v>3</v>
      </c>
      <c r="BD26" s="17">
        <v>3</v>
      </c>
      <c r="BE26" s="18">
        <v>3</v>
      </c>
    </row>
    <row r="27" spans="1:83" s="10" customFormat="1" ht="18" customHeight="1" x14ac:dyDescent="0.45">
      <c r="A27" s="189" t="s">
        <v>28</v>
      </c>
      <c r="B27" s="190" t="s">
        <v>15</v>
      </c>
      <c r="C27" s="238" t="s">
        <v>164</v>
      </c>
      <c r="D27" s="233" t="s">
        <v>204</v>
      </c>
      <c r="E27" s="193">
        <v>2</v>
      </c>
      <c r="F27" s="33">
        <v>3</v>
      </c>
      <c r="G27" s="29">
        <v>3</v>
      </c>
      <c r="H27" s="29">
        <v>3</v>
      </c>
      <c r="I27" s="29">
        <v>3</v>
      </c>
      <c r="J27" s="29">
        <v>3</v>
      </c>
      <c r="K27" s="30">
        <v>3</v>
      </c>
      <c r="L27" s="31">
        <v>3</v>
      </c>
      <c r="M27" s="29">
        <v>3</v>
      </c>
      <c r="N27" s="29">
        <v>3</v>
      </c>
      <c r="O27" s="29">
        <v>3</v>
      </c>
      <c r="P27" s="29">
        <v>4</v>
      </c>
      <c r="Q27" s="32">
        <v>3</v>
      </c>
      <c r="R27" s="33">
        <v>4</v>
      </c>
      <c r="S27" s="29">
        <v>3</v>
      </c>
      <c r="T27" s="29">
        <v>4</v>
      </c>
      <c r="U27" s="29">
        <v>4</v>
      </c>
      <c r="V27" s="29">
        <v>3</v>
      </c>
      <c r="W27" s="30">
        <v>3</v>
      </c>
      <c r="X27" s="31">
        <v>3</v>
      </c>
      <c r="Y27" s="29">
        <v>3</v>
      </c>
      <c r="Z27" s="29">
        <v>3</v>
      </c>
      <c r="AA27" s="29">
        <v>3</v>
      </c>
      <c r="AB27" s="29">
        <v>3</v>
      </c>
      <c r="AC27" s="32">
        <v>3</v>
      </c>
      <c r="AD27" s="33">
        <v>3</v>
      </c>
      <c r="AE27" s="17">
        <v>3</v>
      </c>
      <c r="AF27" s="17">
        <v>3</v>
      </c>
      <c r="AG27" s="17">
        <v>3</v>
      </c>
      <c r="AH27" s="17">
        <v>3</v>
      </c>
      <c r="AI27" s="18">
        <v>3</v>
      </c>
      <c r="AJ27" s="19">
        <v>4</v>
      </c>
      <c r="AK27" s="17">
        <v>3</v>
      </c>
      <c r="AL27" s="17">
        <v>3</v>
      </c>
      <c r="AM27" s="17">
        <v>4</v>
      </c>
      <c r="AN27" s="17">
        <v>3</v>
      </c>
      <c r="AO27" s="20">
        <v>3</v>
      </c>
      <c r="AP27" s="16">
        <v>3</v>
      </c>
      <c r="AQ27" s="17">
        <v>3</v>
      </c>
      <c r="AR27" s="17">
        <v>3</v>
      </c>
      <c r="AS27" s="18">
        <v>4</v>
      </c>
      <c r="AT27" s="19">
        <v>3</v>
      </c>
      <c r="AU27" s="17">
        <v>3</v>
      </c>
      <c r="AV27" s="17">
        <v>3</v>
      </c>
      <c r="AW27" s="17">
        <v>3</v>
      </c>
      <c r="AX27" s="17">
        <v>4</v>
      </c>
      <c r="AY27" s="20">
        <v>3</v>
      </c>
      <c r="AZ27" s="16">
        <v>3</v>
      </c>
      <c r="BA27" s="17">
        <v>3</v>
      </c>
      <c r="BB27" s="17">
        <v>3</v>
      </c>
      <c r="BC27" s="17">
        <v>3</v>
      </c>
      <c r="BD27" s="17">
        <v>3</v>
      </c>
      <c r="BE27" s="18">
        <v>4</v>
      </c>
    </row>
    <row r="28" spans="1:83" s="10" customFormat="1" ht="18" customHeight="1" thickBot="1" x14ac:dyDescent="0.5">
      <c r="A28" s="194" t="s">
        <v>29</v>
      </c>
      <c r="B28" s="195" t="s">
        <v>15</v>
      </c>
      <c r="C28" s="239" t="s">
        <v>165</v>
      </c>
      <c r="D28" s="234" t="s">
        <v>205</v>
      </c>
      <c r="E28" s="202">
        <v>2</v>
      </c>
      <c r="F28" s="33">
        <v>3</v>
      </c>
      <c r="G28" s="29">
        <v>3</v>
      </c>
      <c r="H28" s="29">
        <v>3</v>
      </c>
      <c r="I28" s="29">
        <v>3</v>
      </c>
      <c r="J28" s="29">
        <v>3</v>
      </c>
      <c r="K28" s="30">
        <v>3</v>
      </c>
      <c r="L28" s="31">
        <v>4</v>
      </c>
      <c r="M28" s="29">
        <v>3</v>
      </c>
      <c r="N28" s="29">
        <v>3</v>
      </c>
      <c r="O28" s="29">
        <v>3</v>
      </c>
      <c r="P28" s="29">
        <v>4</v>
      </c>
      <c r="Q28" s="32">
        <v>3</v>
      </c>
      <c r="R28" s="33">
        <v>4</v>
      </c>
      <c r="S28" s="29">
        <v>3</v>
      </c>
      <c r="T28" s="29">
        <v>4</v>
      </c>
      <c r="U28" s="29">
        <v>4</v>
      </c>
      <c r="V28" s="29">
        <v>3</v>
      </c>
      <c r="W28" s="30">
        <v>3</v>
      </c>
      <c r="X28" s="31">
        <v>3</v>
      </c>
      <c r="Y28" s="29">
        <v>4</v>
      </c>
      <c r="Z28" s="29">
        <v>1</v>
      </c>
      <c r="AA28" s="29">
        <v>4</v>
      </c>
      <c r="AB28" s="29">
        <v>3</v>
      </c>
      <c r="AC28" s="32">
        <v>3</v>
      </c>
      <c r="AD28" s="33">
        <v>3</v>
      </c>
      <c r="AE28" s="67">
        <v>3</v>
      </c>
      <c r="AF28" s="40">
        <v>1</v>
      </c>
      <c r="AG28" s="40">
        <v>3</v>
      </c>
      <c r="AH28" s="40">
        <v>3</v>
      </c>
      <c r="AI28" s="41">
        <v>3</v>
      </c>
      <c r="AJ28" s="42">
        <v>3</v>
      </c>
      <c r="AK28" s="40">
        <v>4</v>
      </c>
      <c r="AL28" s="40">
        <v>4</v>
      </c>
      <c r="AM28" s="40">
        <v>2</v>
      </c>
      <c r="AN28" s="40">
        <v>3</v>
      </c>
      <c r="AO28" s="43">
        <v>4</v>
      </c>
      <c r="AP28" s="44">
        <v>3</v>
      </c>
      <c r="AQ28" s="40">
        <v>3</v>
      </c>
      <c r="AR28" s="40">
        <v>3</v>
      </c>
      <c r="AS28" s="41">
        <v>3</v>
      </c>
      <c r="AT28" s="42">
        <v>3</v>
      </c>
      <c r="AU28" s="40">
        <v>3</v>
      </c>
      <c r="AV28" s="40">
        <v>3</v>
      </c>
      <c r="AW28" s="40">
        <v>3</v>
      </c>
      <c r="AX28" s="40">
        <v>3</v>
      </c>
      <c r="AY28" s="43">
        <v>3</v>
      </c>
      <c r="AZ28" s="44">
        <v>3</v>
      </c>
      <c r="BA28" s="40">
        <v>4</v>
      </c>
      <c r="BB28" s="40">
        <v>3</v>
      </c>
      <c r="BC28" s="40">
        <v>3</v>
      </c>
      <c r="BD28" s="40">
        <v>3</v>
      </c>
      <c r="BE28" s="41">
        <v>3</v>
      </c>
    </row>
    <row r="29" spans="1:83" s="10" customFormat="1" ht="18" customHeight="1" x14ac:dyDescent="0.45">
      <c r="A29" s="196" t="s">
        <v>30</v>
      </c>
      <c r="B29" s="197" t="s">
        <v>15</v>
      </c>
      <c r="C29" s="240" t="s">
        <v>166</v>
      </c>
      <c r="D29" s="235" t="s">
        <v>206</v>
      </c>
      <c r="E29" s="198">
        <v>2</v>
      </c>
      <c r="F29" s="33">
        <v>3</v>
      </c>
      <c r="G29" s="29">
        <v>3</v>
      </c>
      <c r="H29" s="29">
        <v>3</v>
      </c>
      <c r="I29" s="29">
        <v>3</v>
      </c>
      <c r="J29" s="29">
        <v>3</v>
      </c>
      <c r="K29" s="30">
        <v>3</v>
      </c>
      <c r="L29" s="31">
        <v>1</v>
      </c>
      <c r="M29" s="29">
        <v>3</v>
      </c>
      <c r="N29" s="29">
        <v>3</v>
      </c>
      <c r="O29" s="29">
        <v>3</v>
      </c>
      <c r="P29" s="29">
        <v>3</v>
      </c>
      <c r="Q29" s="32">
        <v>3</v>
      </c>
      <c r="R29" s="33">
        <v>4</v>
      </c>
      <c r="S29" s="29">
        <v>4</v>
      </c>
      <c r="T29" s="29">
        <v>4</v>
      </c>
      <c r="U29" s="29">
        <v>3</v>
      </c>
      <c r="V29" s="29">
        <v>3</v>
      </c>
      <c r="W29" s="30">
        <v>4</v>
      </c>
      <c r="X29" s="31">
        <v>3</v>
      </c>
      <c r="Y29" s="29">
        <v>3</v>
      </c>
      <c r="Z29" s="29">
        <v>3</v>
      </c>
      <c r="AA29" s="29">
        <v>3</v>
      </c>
      <c r="AB29" s="29">
        <v>3</v>
      </c>
      <c r="AC29" s="32">
        <v>3</v>
      </c>
      <c r="AD29" s="33">
        <v>3</v>
      </c>
      <c r="AE29" s="67">
        <v>4</v>
      </c>
      <c r="AF29" s="40">
        <v>3</v>
      </c>
      <c r="AG29" s="40">
        <v>3</v>
      </c>
      <c r="AH29" s="40">
        <v>3</v>
      </c>
      <c r="AI29" s="41">
        <v>3</v>
      </c>
      <c r="AJ29" s="42">
        <v>3</v>
      </c>
      <c r="AK29" s="40">
        <v>3</v>
      </c>
      <c r="AL29" s="40">
        <v>3</v>
      </c>
      <c r="AM29" s="40">
        <v>3</v>
      </c>
      <c r="AN29" s="40">
        <v>3</v>
      </c>
      <c r="AO29" s="43">
        <v>3</v>
      </c>
      <c r="AP29" s="44">
        <v>4</v>
      </c>
      <c r="AQ29" s="40">
        <v>3</v>
      </c>
      <c r="AR29" s="40">
        <v>1</v>
      </c>
      <c r="AS29" s="41">
        <v>4</v>
      </c>
      <c r="AT29" s="42">
        <v>3</v>
      </c>
      <c r="AU29" s="40">
        <v>4</v>
      </c>
      <c r="AV29" s="40">
        <v>4</v>
      </c>
      <c r="AW29" s="40">
        <v>2</v>
      </c>
      <c r="AX29" s="40">
        <v>4</v>
      </c>
      <c r="AY29" s="43">
        <v>4</v>
      </c>
      <c r="AZ29" s="44">
        <v>3</v>
      </c>
      <c r="BA29" s="40">
        <v>3</v>
      </c>
      <c r="BB29" s="40">
        <v>3</v>
      </c>
      <c r="BC29" s="40">
        <v>1</v>
      </c>
      <c r="BD29" s="40">
        <v>4</v>
      </c>
      <c r="BE29" s="41">
        <v>4</v>
      </c>
    </row>
    <row r="30" spans="1:83" s="10" customFormat="1" ht="18" customHeight="1" x14ac:dyDescent="0.45">
      <c r="A30" s="189" t="s">
        <v>31</v>
      </c>
      <c r="B30" s="190" t="s">
        <v>15</v>
      </c>
      <c r="C30" s="238" t="s">
        <v>167</v>
      </c>
      <c r="D30" s="233" t="s">
        <v>207</v>
      </c>
      <c r="E30" s="193">
        <v>2</v>
      </c>
      <c r="F30" s="33">
        <v>4</v>
      </c>
      <c r="G30" s="29">
        <v>3</v>
      </c>
      <c r="H30" s="29">
        <v>1</v>
      </c>
      <c r="I30" s="29">
        <v>2</v>
      </c>
      <c r="J30" s="29">
        <v>2</v>
      </c>
      <c r="K30" s="30">
        <v>1</v>
      </c>
      <c r="L30" s="31">
        <v>3</v>
      </c>
      <c r="M30" s="29">
        <v>3</v>
      </c>
      <c r="N30" s="29">
        <v>3</v>
      </c>
      <c r="O30" s="29">
        <v>3</v>
      </c>
      <c r="P30" s="29">
        <v>4</v>
      </c>
      <c r="Q30" s="32">
        <v>3</v>
      </c>
      <c r="R30" s="33">
        <v>3</v>
      </c>
      <c r="S30" s="29">
        <v>3</v>
      </c>
      <c r="T30" s="29">
        <v>3</v>
      </c>
      <c r="U30" s="29">
        <v>3</v>
      </c>
      <c r="V30" s="29">
        <v>3</v>
      </c>
      <c r="W30" s="30">
        <v>3</v>
      </c>
      <c r="X30" s="31">
        <v>3</v>
      </c>
      <c r="Y30" s="29">
        <v>4</v>
      </c>
      <c r="Z30" s="29">
        <v>4</v>
      </c>
      <c r="AA30" s="29">
        <v>3</v>
      </c>
      <c r="AB30" s="29">
        <v>3</v>
      </c>
      <c r="AC30" s="32">
        <v>3</v>
      </c>
      <c r="AD30" s="33">
        <v>3</v>
      </c>
      <c r="AE30" s="67">
        <v>3</v>
      </c>
      <c r="AF30" s="40">
        <v>3</v>
      </c>
      <c r="AG30" s="40">
        <v>3</v>
      </c>
      <c r="AH30" s="40">
        <v>3</v>
      </c>
      <c r="AI30" s="41">
        <v>3</v>
      </c>
      <c r="AJ30" s="42">
        <v>3</v>
      </c>
      <c r="AK30" s="40">
        <v>3</v>
      </c>
      <c r="AL30" s="40">
        <v>3</v>
      </c>
      <c r="AM30" s="40">
        <v>3</v>
      </c>
      <c r="AN30" s="40">
        <v>3</v>
      </c>
      <c r="AO30" s="43">
        <v>4</v>
      </c>
      <c r="AP30" s="44">
        <v>4</v>
      </c>
      <c r="AQ30" s="40">
        <v>3</v>
      </c>
      <c r="AR30" s="40">
        <v>3</v>
      </c>
      <c r="AS30" s="41">
        <v>3</v>
      </c>
      <c r="AT30" s="42">
        <v>3</v>
      </c>
      <c r="AU30" s="40">
        <v>3</v>
      </c>
      <c r="AV30" s="40">
        <v>3</v>
      </c>
      <c r="AW30" s="40">
        <v>3</v>
      </c>
      <c r="AX30" s="40">
        <v>3</v>
      </c>
      <c r="AY30" s="43">
        <v>3</v>
      </c>
      <c r="AZ30" s="44">
        <v>3</v>
      </c>
      <c r="BA30" s="40">
        <v>4</v>
      </c>
      <c r="BB30" s="40">
        <v>3</v>
      </c>
      <c r="BC30" s="40">
        <v>3</v>
      </c>
      <c r="BD30" s="40">
        <v>3</v>
      </c>
      <c r="BE30" s="41">
        <v>3</v>
      </c>
    </row>
    <row r="31" spans="1:83" s="10" customFormat="1" ht="18" customHeight="1" x14ac:dyDescent="0.45">
      <c r="A31" s="189" t="s">
        <v>32</v>
      </c>
      <c r="B31" s="190" t="s">
        <v>15</v>
      </c>
      <c r="C31" s="238" t="s">
        <v>168</v>
      </c>
      <c r="D31" s="233" t="s">
        <v>208</v>
      </c>
      <c r="E31" s="193">
        <v>2</v>
      </c>
      <c r="F31" s="34">
        <v>3</v>
      </c>
      <c r="G31" s="209">
        <v>3</v>
      </c>
      <c r="H31" s="209">
        <v>3</v>
      </c>
      <c r="I31" s="209">
        <v>3</v>
      </c>
      <c r="J31" s="209">
        <v>3</v>
      </c>
      <c r="K31" s="210">
        <v>3</v>
      </c>
      <c r="L31" s="211">
        <v>3</v>
      </c>
      <c r="M31" s="209">
        <v>3</v>
      </c>
      <c r="N31" s="209">
        <v>3</v>
      </c>
      <c r="O31" s="209">
        <v>3</v>
      </c>
      <c r="P31" s="209">
        <v>3</v>
      </c>
      <c r="Q31" s="212">
        <v>3</v>
      </c>
      <c r="R31" s="34">
        <v>3</v>
      </c>
      <c r="S31" s="209">
        <v>3</v>
      </c>
      <c r="T31" s="209">
        <v>4</v>
      </c>
      <c r="U31" s="209">
        <v>3</v>
      </c>
      <c r="V31" s="209">
        <v>3</v>
      </c>
      <c r="W31" s="210">
        <v>1</v>
      </c>
      <c r="X31" s="211">
        <v>3</v>
      </c>
      <c r="Y31" s="209">
        <v>3</v>
      </c>
      <c r="Z31" s="209">
        <v>3</v>
      </c>
      <c r="AA31" s="209">
        <v>3</v>
      </c>
      <c r="AB31" s="209">
        <v>3</v>
      </c>
      <c r="AC31" s="212">
        <v>3</v>
      </c>
      <c r="AD31" s="34">
        <v>3</v>
      </c>
      <c r="AE31" s="90">
        <v>3</v>
      </c>
      <c r="AF31" s="91">
        <v>3</v>
      </c>
      <c r="AG31" s="91">
        <v>3</v>
      </c>
      <c r="AH31" s="91">
        <v>4</v>
      </c>
      <c r="AI31" s="94">
        <v>3</v>
      </c>
      <c r="AJ31" s="95">
        <v>4</v>
      </c>
      <c r="AK31" s="91">
        <v>3</v>
      </c>
      <c r="AL31" s="91">
        <v>3</v>
      </c>
      <c r="AM31" s="91">
        <v>3</v>
      </c>
      <c r="AN31" s="91">
        <v>3</v>
      </c>
      <c r="AO31" s="92">
        <v>4</v>
      </c>
      <c r="AP31" s="93">
        <v>3</v>
      </c>
      <c r="AQ31" s="91">
        <v>3</v>
      </c>
      <c r="AR31" s="91">
        <v>3</v>
      </c>
      <c r="AS31" s="94">
        <v>3</v>
      </c>
      <c r="AT31" s="95">
        <v>3</v>
      </c>
      <c r="AU31" s="91">
        <v>3</v>
      </c>
      <c r="AV31" s="91">
        <v>3</v>
      </c>
      <c r="AW31" s="91">
        <v>3</v>
      </c>
      <c r="AX31" s="91">
        <v>3</v>
      </c>
      <c r="AY31" s="94">
        <v>3</v>
      </c>
      <c r="AZ31" s="95">
        <v>3</v>
      </c>
      <c r="BA31" s="91">
        <v>3</v>
      </c>
      <c r="BB31" s="91">
        <v>3</v>
      </c>
      <c r="BC31" s="91">
        <v>3</v>
      </c>
      <c r="BD31" s="91">
        <v>3</v>
      </c>
      <c r="BE31" s="94">
        <v>3</v>
      </c>
    </row>
    <row r="32" spans="1:83" s="10" customFormat="1" ht="18" customHeight="1" x14ac:dyDescent="0.45">
      <c r="A32" s="189" t="str">
        <f>[1]input1!A32</f>
        <v>29</v>
      </c>
      <c r="B32" s="203" t="s">
        <v>15</v>
      </c>
      <c r="C32" s="238" t="s">
        <v>169</v>
      </c>
      <c r="D32" s="233" t="s">
        <v>209</v>
      </c>
      <c r="E32" s="228" t="s">
        <v>6</v>
      </c>
      <c r="F32" s="31">
        <v>3</v>
      </c>
      <c r="G32" s="29">
        <v>3</v>
      </c>
      <c r="H32" s="29">
        <v>3</v>
      </c>
      <c r="I32" s="29">
        <v>3</v>
      </c>
      <c r="J32" s="29">
        <v>3</v>
      </c>
      <c r="K32" s="30">
        <v>1</v>
      </c>
      <c r="L32" s="31">
        <v>3</v>
      </c>
      <c r="M32" s="29">
        <v>4</v>
      </c>
      <c r="N32" s="29">
        <v>3</v>
      </c>
      <c r="O32" s="29">
        <v>3</v>
      </c>
      <c r="P32" s="29">
        <v>1</v>
      </c>
      <c r="Q32" s="30">
        <v>3</v>
      </c>
      <c r="R32" s="31">
        <v>4</v>
      </c>
      <c r="S32" s="29">
        <v>3</v>
      </c>
      <c r="T32" s="29">
        <v>4</v>
      </c>
      <c r="U32" s="29">
        <v>1</v>
      </c>
      <c r="V32" s="29">
        <v>4</v>
      </c>
      <c r="W32" s="30">
        <v>4</v>
      </c>
      <c r="X32" s="31">
        <v>3</v>
      </c>
      <c r="Y32" s="29">
        <v>3</v>
      </c>
      <c r="Z32" s="29">
        <v>3</v>
      </c>
      <c r="AA32" s="29">
        <v>3</v>
      </c>
      <c r="AB32" s="29">
        <v>4</v>
      </c>
      <c r="AC32" s="30">
        <v>4</v>
      </c>
      <c r="AD32" s="31">
        <v>4</v>
      </c>
      <c r="AE32" s="67">
        <v>3</v>
      </c>
      <c r="AF32" s="40">
        <v>3</v>
      </c>
      <c r="AG32" s="40">
        <v>3</v>
      </c>
      <c r="AH32" s="40">
        <v>3</v>
      </c>
      <c r="AI32" s="41">
        <v>3</v>
      </c>
      <c r="AJ32" s="42">
        <v>3</v>
      </c>
      <c r="AK32" s="40">
        <v>1</v>
      </c>
      <c r="AL32" s="40">
        <v>4</v>
      </c>
      <c r="AM32" s="40">
        <v>3</v>
      </c>
      <c r="AN32" s="40">
        <v>3</v>
      </c>
      <c r="AO32" s="41">
        <v>3</v>
      </c>
      <c r="AP32" s="42">
        <v>3</v>
      </c>
      <c r="AQ32" s="40">
        <v>3</v>
      </c>
      <c r="AR32" s="40">
        <v>3</v>
      </c>
      <c r="AS32" s="41">
        <v>3</v>
      </c>
      <c r="AT32" s="42">
        <v>3</v>
      </c>
      <c r="AU32" s="40">
        <v>4</v>
      </c>
      <c r="AV32" s="40">
        <v>4</v>
      </c>
      <c r="AW32" s="40">
        <v>4</v>
      </c>
      <c r="AX32" s="40">
        <v>3</v>
      </c>
      <c r="AY32" s="41">
        <v>3</v>
      </c>
      <c r="AZ32" s="42">
        <v>3</v>
      </c>
      <c r="BA32" s="40">
        <v>4</v>
      </c>
      <c r="BB32" s="40">
        <v>3</v>
      </c>
      <c r="BC32" s="40">
        <v>3</v>
      </c>
      <c r="BD32" s="40">
        <v>4</v>
      </c>
      <c r="BE32" s="40">
        <v>4</v>
      </c>
    </row>
    <row r="33" spans="1:57" s="10" customFormat="1" ht="18" customHeight="1" thickBot="1" x14ac:dyDescent="0.5">
      <c r="A33" s="194" t="str">
        <f>[1]input1!A33</f>
        <v>30</v>
      </c>
      <c r="B33" s="204" t="s">
        <v>15</v>
      </c>
      <c r="C33" s="239" t="s">
        <v>170</v>
      </c>
      <c r="D33" s="234" t="s">
        <v>210</v>
      </c>
      <c r="E33" s="229" t="s">
        <v>6</v>
      </c>
      <c r="F33" s="31">
        <v>3</v>
      </c>
      <c r="G33" s="29">
        <v>3</v>
      </c>
      <c r="H33" s="29">
        <v>3</v>
      </c>
      <c r="I33" s="29">
        <v>3</v>
      </c>
      <c r="J33" s="29">
        <v>3</v>
      </c>
      <c r="K33" s="30">
        <v>3</v>
      </c>
      <c r="L33" s="31">
        <v>3</v>
      </c>
      <c r="M33" s="29">
        <v>3</v>
      </c>
      <c r="N33" s="29">
        <v>3</v>
      </c>
      <c r="O33" s="29">
        <v>3</v>
      </c>
      <c r="P33" s="29">
        <v>3</v>
      </c>
      <c r="Q33" s="30">
        <v>3</v>
      </c>
      <c r="R33" s="31">
        <v>4</v>
      </c>
      <c r="S33" s="29">
        <v>3</v>
      </c>
      <c r="T33" s="29">
        <v>3</v>
      </c>
      <c r="U33" s="29">
        <v>3</v>
      </c>
      <c r="V33" s="29">
        <v>3</v>
      </c>
      <c r="W33" s="30">
        <v>3</v>
      </c>
      <c r="X33" s="31">
        <v>3</v>
      </c>
      <c r="Y33" s="29">
        <v>3</v>
      </c>
      <c r="Z33" s="29">
        <v>3</v>
      </c>
      <c r="AA33" s="29">
        <v>3</v>
      </c>
      <c r="AB33" s="29">
        <v>3</v>
      </c>
      <c r="AC33" s="30">
        <v>3</v>
      </c>
      <c r="AD33" s="31">
        <v>3</v>
      </c>
      <c r="AE33" s="67">
        <v>3</v>
      </c>
      <c r="AF33" s="40">
        <v>3</v>
      </c>
      <c r="AG33" s="40">
        <v>3</v>
      </c>
      <c r="AH33" s="40">
        <v>3</v>
      </c>
      <c r="AI33" s="41">
        <v>3</v>
      </c>
      <c r="AJ33" s="42">
        <v>3</v>
      </c>
      <c r="AK33" s="40">
        <v>3</v>
      </c>
      <c r="AL33" s="40">
        <v>3</v>
      </c>
      <c r="AM33" s="40">
        <v>4</v>
      </c>
      <c r="AN33" s="40">
        <v>3</v>
      </c>
      <c r="AO33" s="41">
        <v>3</v>
      </c>
      <c r="AP33" s="42">
        <v>4</v>
      </c>
      <c r="AQ33" s="40">
        <v>3</v>
      </c>
      <c r="AR33" s="40">
        <v>3</v>
      </c>
      <c r="AS33" s="41">
        <v>3</v>
      </c>
      <c r="AT33" s="42">
        <v>3</v>
      </c>
      <c r="AU33" s="40">
        <v>4</v>
      </c>
      <c r="AV33" s="40">
        <v>3</v>
      </c>
      <c r="AW33" s="40">
        <v>3</v>
      </c>
      <c r="AX33" s="40">
        <v>3</v>
      </c>
      <c r="AY33" s="41">
        <v>3</v>
      </c>
      <c r="AZ33" s="42">
        <v>3</v>
      </c>
      <c r="BA33" s="40">
        <v>3</v>
      </c>
      <c r="BB33" s="40">
        <v>3</v>
      </c>
      <c r="BC33" s="40">
        <v>3</v>
      </c>
      <c r="BD33" s="40">
        <v>3</v>
      </c>
      <c r="BE33" s="40">
        <v>4</v>
      </c>
    </row>
    <row r="34" spans="1:57" s="10" customFormat="1" ht="18" customHeight="1" x14ac:dyDescent="0.45">
      <c r="A34" s="205" t="str">
        <f>[1]input1!A34</f>
        <v>31</v>
      </c>
      <c r="B34" s="190" t="s">
        <v>15</v>
      </c>
      <c r="C34" s="240" t="s">
        <v>171</v>
      </c>
      <c r="D34" s="235" t="s">
        <v>211</v>
      </c>
      <c r="E34" s="230" t="s">
        <v>6</v>
      </c>
      <c r="F34" s="31">
        <v>3</v>
      </c>
      <c r="G34" s="29">
        <v>3</v>
      </c>
      <c r="H34" s="29">
        <v>3</v>
      </c>
      <c r="I34" s="29">
        <v>3</v>
      </c>
      <c r="J34" s="29">
        <v>4</v>
      </c>
      <c r="K34" s="30">
        <v>1</v>
      </c>
      <c r="L34" s="31">
        <v>4</v>
      </c>
      <c r="M34" s="29">
        <v>4</v>
      </c>
      <c r="N34" s="29">
        <v>4</v>
      </c>
      <c r="O34" s="29">
        <v>4</v>
      </c>
      <c r="P34" s="29">
        <v>3</v>
      </c>
      <c r="Q34" s="30">
        <v>4</v>
      </c>
      <c r="R34" s="31">
        <v>3</v>
      </c>
      <c r="S34" s="29">
        <v>4</v>
      </c>
      <c r="T34" s="29">
        <v>4</v>
      </c>
      <c r="U34" s="29">
        <v>4</v>
      </c>
      <c r="V34" s="29">
        <v>4</v>
      </c>
      <c r="W34" s="30">
        <v>4</v>
      </c>
      <c r="X34" s="31">
        <v>3</v>
      </c>
      <c r="Y34" s="29">
        <v>3</v>
      </c>
      <c r="Z34" s="29">
        <v>3</v>
      </c>
      <c r="AA34" s="29">
        <v>4</v>
      </c>
      <c r="AB34" s="29">
        <v>4</v>
      </c>
      <c r="AC34" s="30">
        <v>3</v>
      </c>
      <c r="AD34" s="31">
        <v>4</v>
      </c>
      <c r="AE34" s="67">
        <v>4</v>
      </c>
      <c r="AF34" s="40">
        <v>4</v>
      </c>
      <c r="AG34" s="40">
        <v>3</v>
      </c>
      <c r="AH34" s="40">
        <v>3</v>
      </c>
      <c r="AI34" s="41">
        <v>4</v>
      </c>
      <c r="AJ34" s="42">
        <v>4</v>
      </c>
      <c r="AK34" s="40">
        <v>4</v>
      </c>
      <c r="AL34" s="40">
        <v>3</v>
      </c>
      <c r="AM34" s="40">
        <v>4</v>
      </c>
      <c r="AN34" s="40">
        <v>1</v>
      </c>
      <c r="AO34" s="41">
        <v>4</v>
      </c>
      <c r="AP34" s="42">
        <v>4</v>
      </c>
      <c r="AQ34" s="40">
        <v>4</v>
      </c>
      <c r="AR34" s="40">
        <v>4</v>
      </c>
      <c r="AS34" s="41">
        <v>3</v>
      </c>
      <c r="AT34" s="42">
        <v>4</v>
      </c>
      <c r="AU34" s="40">
        <v>4</v>
      </c>
      <c r="AV34" s="40">
        <v>3</v>
      </c>
      <c r="AW34" s="40">
        <v>3</v>
      </c>
      <c r="AX34" s="40">
        <v>3</v>
      </c>
      <c r="AY34" s="41">
        <v>3</v>
      </c>
      <c r="AZ34" s="42">
        <v>3</v>
      </c>
      <c r="BA34" s="40">
        <v>3</v>
      </c>
      <c r="BB34" s="40">
        <v>3</v>
      </c>
      <c r="BC34" s="40">
        <v>3</v>
      </c>
      <c r="BD34" s="40">
        <v>4</v>
      </c>
      <c r="BE34" s="40">
        <v>3</v>
      </c>
    </row>
    <row r="35" spans="1:57" s="10" customFormat="1" ht="18" customHeight="1" x14ac:dyDescent="0.45">
      <c r="A35" s="206" t="str">
        <f>[1]input1!A35</f>
        <v>32</v>
      </c>
      <c r="B35" s="203" t="s">
        <v>15</v>
      </c>
      <c r="C35" s="238" t="s">
        <v>172</v>
      </c>
      <c r="D35" s="233" t="s">
        <v>212</v>
      </c>
      <c r="E35" s="228" t="s">
        <v>6</v>
      </c>
      <c r="F35" s="31">
        <v>3</v>
      </c>
      <c r="G35" s="29">
        <v>3</v>
      </c>
      <c r="H35" s="29">
        <v>3</v>
      </c>
      <c r="I35" s="29">
        <v>3</v>
      </c>
      <c r="J35" s="29">
        <v>1</v>
      </c>
      <c r="K35" s="30">
        <v>3</v>
      </c>
      <c r="L35" s="31">
        <v>3</v>
      </c>
      <c r="M35" s="29">
        <v>3</v>
      </c>
      <c r="N35" s="29">
        <v>3</v>
      </c>
      <c r="O35" s="29">
        <v>3</v>
      </c>
      <c r="P35" s="29">
        <v>3</v>
      </c>
      <c r="Q35" s="30">
        <v>3</v>
      </c>
      <c r="R35" s="31">
        <v>4</v>
      </c>
      <c r="S35" s="29">
        <v>3</v>
      </c>
      <c r="T35" s="29">
        <v>3</v>
      </c>
      <c r="U35" s="29">
        <v>4</v>
      </c>
      <c r="V35" s="29">
        <v>3</v>
      </c>
      <c r="W35" s="30">
        <v>3</v>
      </c>
      <c r="X35" s="31">
        <v>3</v>
      </c>
      <c r="Y35" s="29">
        <v>3</v>
      </c>
      <c r="Z35" s="29">
        <v>3</v>
      </c>
      <c r="AA35" s="29">
        <v>3</v>
      </c>
      <c r="AB35" s="29">
        <v>3</v>
      </c>
      <c r="AC35" s="30">
        <v>3</v>
      </c>
      <c r="AD35" s="31">
        <v>3</v>
      </c>
      <c r="AE35" s="67">
        <v>3</v>
      </c>
      <c r="AF35" s="40">
        <v>3</v>
      </c>
      <c r="AG35" s="40">
        <v>3</v>
      </c>
      <c r="AH35" s="40">
        <v>3</v>
      </c>
      <c r="AI35" s="41">
        <v>4</v>
      </c>
      <c r="AJ35" s="42">
        <v>3</v>
      </c>
      <c r="AK35" s="40">
        <v>3</v>
      </c>
      <c r="AL35" s="40">
        <v>3</v>
      </c>
      <c r="AM35" s="40">
        <v>3</v>
      </c>
      <c r="AN35" s="40">
        <v>3</v>
      </c>
      <c r="AO35" s="41">
        <v>3</v>
      </c>
      <c r="AP35" s="42">
        <v>3</v>
      </c>
      <c r="AQ35" s="40">
        <v>3</v>
      </c>
      <c r="AR35" s="40">
        <v>3</v>
      </c>
      <c r="AS35" s="41">
        <v>3</v>
      </c>
      <c r="AT35" s="42">
        <v>3</v>
      </c>
      <c r="AU35" s="40">
        <v>3</v>
      </c>
      <c r="AV35" s="40">
        <v>3</v>
      </c>
      <c r="AW35" s="40">
        <v>3</v>
      </c>
      <c r="AX35" s="40">
        <v>3</v>
      </c>
      <c r="AY35" s="41">
        <v>3</v>
      </c>
      <c r="AZ35" s="42">
        <v>3</v>
      </c>
      <c r="BA35" s="40">
        <v>3</v>
      </c>
      <c r="BB35" s="40">
        <v>3</v>
      </c>
      <c r="BC35" s="40">
        <v>3</v>
      </c>
      <c r="BD35" s="40">
        <v>3</v>
      </c>
      <c r="BE35" s="40">
        <v>3</v>
      </c>
    </row>
    <row r="36" spans="1:57" s="10" customFormat="1" ht="18" customHeight="1" x14ac:dyDescent="0.45">
      <c r="A36" s="207" t="s">
        <v>37</v>
      </c>
      <c r="B36" s="208" t="s">
        <v>15</v>
      </c>
      <c r="C36" s="238" t="s">
        <v>173</v>
      </c>
      <c r="D36" s="233" t="s">
        <v>213</v>
      </c>
      <c r="E36" s="228" t="s">
        <v>6</v>
      </c>
      <c r="F36" s="31">
        <v>3</v>
      </c>
      <c r="G36" s="29">
        <v>3</v>
      </c>
      <c r="H36" s="29">
        <v>3</v>
      </c>
      <c r="I36" s="29">
        <v>3</v>
      </c>
      <c r="J36" s="29">
        <v>4</v>
      </c>
      <c r="K36" s="30">
        <v>3</v>
      </c>
      <c r="L36" s="31">
        <v>3</v>
      </c>
      <c r="M36" s="29">
        <v>3</v>
      </c>
      <c r="N36" s="29">
        <v>4</v>
      </c>
      <c r="O36" s="29">
        <v>3</v>
      </c>
      <c r="P36" s="29">
        <v>4</v>
      </c>
      <c r="Q36" s="30">
        <v>3</v>
      </c>
      <c r="R36" s="31">
        <v>3</v>
      </c>
      <c r="S36" s="29">
        <v>4</v>
      </c>
      <c r="T36" s="29">
        <v>4</v>
      </c>
      <c r="U36" s="29">
        <v>3</v>
      </c>
      <c r="V36" s="29">
        <v>3</v>
      </c>
      <c r="W36" s="30">
        <v>4</v>
      </c>
      <c r="X36" s="31">
        <v>3</v>
      </c>
      <c r="Y36" s="29">
        <v>4</v>
      </c>
      <c r="Z36" s="29">
        <v>3</v>
      </c>
      <c r="AA36" s="29">
        <v>3</v>
      </c>
      <c r="AB36" s="29">
        <v>3</v>
      </c>
      <c r="AC36" s="30">
        <v>3</v>
      </c>
      <c r="AD36" s="31">
        <v>3</v>
      </c>
      <c r="AE36" s="67">
        <v>2</v>
      </c>
      <c r="AF36" s="40">
        <v>3</v>
      </c>
      <c r="AG36" s="40">
        <v>3</v>
      </c>
      <c r="AH36" s="40">
        <v>3</v>
      </c>
      <c r="AI36" s="41">
        <v>4</v>
      </c>
      <c r="AJ36" s="42">
        <v>3</v>
      </c>
      <c r="AK36" s="40">
        <v>4</v>
      </c>
      <c r="AL36" s="40">
        <v>4</v>
      </c>
      <c r="AM36" s="40">
        <v>3</v>
      </c>
      <c r="AN36" s="40">
        <v>3</v>
      </c>
      <c r="AO36" s="41">
        <v>3</v>
      </c>
      <c r="AP36" s="42">
        <v>3</v>
      </c>
      <c r="AQ36" s="40">
        <v>3</v>
      </c>
      <c r="AR36" s="40">
        <v>3</v>
      </c>
      <c r="AS36" s="41">
        <v>3</v>
      </c>
      <c r="AT36" s="42">
        <v>3</v>
      </c>
      <c r="AU36" s="40">
        <v>4</v>
      </c>
      <c r="AV36" s="40">
        <v>3</v>
      </c>
      <c r="AW36" s="40">
        <v>4</v>
      </c>
      <c r="AX36" s="40">
        <v>3</v>
      </c>
      <c r="AY36" s="41">
        <v>3</v>
      </c>
      <c r="AZ36" s="42">
        <v>3</v>
      </c>
      <c r="BA36" s="40">
        <v>3</v>
      </c>
      <c r="BB36" s="40">
        <v>3</v>
      </c>
      <c r="BC36" s="40">
        <v>3</v>
      </c>
      <c r="BD36" s="40">
        <v>3</v>
      </c>
      <c r="BE36" s="40">
        <v>3</v>
      </c>
    </row>
    <row r="37" spans="1:57" s="10" customFormat="1" ht="18" customHeight="1" x14ac:dyDescent="0.45">
      <c r="A37" s="207" t="s">
        <v>38</v>
      </c>
      <c r="B37" s="208" t="s">
        <v>15</v>
      </c>
      <c r="C37" s="238" t="s">
        <v>174</v>
      </c>
      <c r="D37" s="233" t="s">
        <v>214</v>
      </c>
      <c r="E37" s="228" t="s">
        <v>6</v>
      </c>
      <c r="F37" s="31">
        <v>4</v>
      </c>
      <c r="G37" s="29">
        <v>4</v>
      </c>
      <c r="H37" s="29">
        <v>3</v>
      </c>
      <c r="I37" s="29">
        <v>3</v>
      </c>
      <c r="J37" s="29">
        <v>3</v>
      </c>
      <c r="K37" s="30">
        <v>3</v>
      </c>
      <c r="L37" s="31">
        <v>1</v>
      </c>
      <c r="M37" s="29">
        <v>4</v>
      </c>
      <c r="N37" s="29">
        <v>4</v>
      </c>
      <c r="O37" s="29">
        <v>3</v>
      </c>
      <c r="P37" s="29">
        <v>4</v>
      </c>
      <c r="Q37" s="30">
        <v>3</v>
      </c>
      <c r="R37" s="31">
        <v>4</v>
      </c>
      <c r="S37" s="29">
        <v>3</v>
      </c>
      <c r="T37" s="29">
        <v>1</v>
      </c>
      <c r="U37" s="29">
        <v>3</v>
      </c>
      <c r="V37" s="29">
        <v>3</v>
      </c>
      <c r="W37" s="30">
        <v>4</v>
      </c>
      <c r="X37" s="31">
        <v>4</v>
      </c>
      <c r="Y37" s="29">
        <v>3</v>
      </c>
      <c r="Z37" s="29">
        <v>3</v>
      </c>
      <c r="AA37" s="29">
        <v>3</v>
      </c>
      <c r="AB37" s="29">
        <v>3</v>
      </c>
      <c r="AC37" s="30">
        <v>3</v>
      </c>
      <c r="AD37" s="31">
        <v>3</v>
      </c>
      <c r="AE37" s="67">
        <v>3</v>
      </c>
      <c r="AF37" s="40">
        <v>4</v>
      </c>
      <c r="AG37" s="40">
        <v>3</v>
      </c>
      <c r="AH37" s="40">
        <v>3</v>
      </c>
      <c r="AI37" s="41">
        <v>4</v>
      </c>
      <c r="AJ37" s="42">
        <v>3</v>
      </c>
      <c r="AK37" s="40">
        <v>3</v>
      </c>
      <c r="AL37" s="40">
        <v>3</v>
      </c>
      <c r="AM37" s="40">
        <v>3</v>
      </c>
      <c r="AN37" s="40">
        <v>3</v>
      </c>
      <c r="AO37" s="41">
        <v>3</v>
      </c>
      <c r="AP37" s="42">
        <v>4</v>
      </c>
      <c r="AQ37" s="40">
        <v>3</v>
      </c>
      <c r="AR37" s="40">
        <v>3</v>
      </c>
      <c r="AS37" s="41">
        <v>3</v>
      </c>
      <c r="AT37" s="42">
        <v>3</v>
      </c>
      <c r="AU37" s="40">
        <v>3</v>
      </c>
      <c r="AV37" s="40">
        <v>3</v>
      </c>
      <c r="AW37" s="40">
        <v>3</v>
      </c>
      <c r="AX37" s="40">
        <v>4</v>
      </c>
      <c r="AY37" s="41">
        <v>3</v>
      </c>
      <c r="AZ37" s="42">
        <v>3</v>
      </c>
      <c r="BA37" s="40">
        <v>3</v>
      </c>
      <c r="BB37" s="40">
        <v>3</v>
      </c>
      <c r="BC37" s="40">
        <v>3</v>
      </c>
      <c r="BD37" s="40">
        <v>3</v>
      </c>
      <c r="BE37" s="40">
        <v>1</v>
      </c>
    </row>
    <row r="38" spans="1:57" s="10" customFormat="1" ht="18" customHeight="1" x14ac:dyDescent="0.45">
      <c r="A38" s="207" t="s">
        <v>39</v>
      </c>
      <c r="B38" s="208" t="s">
        <v>15</v>
      </c>
      <c r="C38" s="238" t="s">
        <v>175</v>
      </c>
      <c r="D38" s="233" t="s">
        <v>215</v>
      </c>
      <c r="E38" s="228" t="s">
        <v>6</v>
      </c>
      <c r="F38" s="31">
        <v>3</v>
      </c>
      <c r="G38" s="29">
        <v>3</v>
      </c>
      <c r="H38" s="29">
        <v>3</v>
      </c>
      <c r="I38" s="29">
        <v>3</v>
      </c>
      <c r="J38" s="29">
        <v>3</v>
      </c>
      <c r="K38" s="30">
        <v>3</v>
      </c>
      <c r="L38" s="31">
        <v>3</v>
      </c>
      <c r="M38" s="29">
        <v>4</v>
      </c>
      <c r="N38" s="29">
        <v>3</v>
      </c>
      <c r="O38" s="29">
        <v>3</v>
      </c>
      <c r="P38" s="29">
        <v>4</v>
      </c>
      <c r="Q38" s="30">
        <v>3</v>
      </c>
      <c r="R38" s="31">
        <v>3</v>
      </c>
      <c r="S38" s="29">
        <v>3</v>
      </c>
      <c r="T38" s="29">
        <v>4</v>
      </c>
      <c r="U38" s="29">
        <v>3</v>
      </c>
      <c r="V38" s="29">
        <v>3</v>
      </c>
      <c r="W38" s="30">
        <v>3</v>
      </c>
      <c r="X38" s="31">
        <v>3</v>
      </c>
      <c r="Y38" s="29">
        <v>3</v>
      </c>
      <c r="Z38" s="29">
        <v>3</v>
      </c>
      <c r="AA38" s="29">
        <v>4</v>
      </c>
      <c r="AB38" s="29">
        <v>3</v>
      </c>
      <c r="AC38" s="30">
        <v>3</v>
      </c>
      <c r="AD38" s="31">
        <v>1</v>
      </c>
      <c r="AE38" s="67">
        <v>3</v>
      </c>
      <c r="AF38" s="40">
        <v>3</v>
      </c>
      <c r="AG38" s="40">
        <v>3</v>
      </c>
      <c r="AH38" s="40">
        <v>1</v>
      </c>
      <c r="AI38" s="41">
        <v>3</v>
      </c>
      <c r="AJ38" s="42">
        <v>3</v>
      </c>
      <c r="AK38" s="40">
        <v>3</v>
      </c>
      <c r="AL38" s="40">
        <v>3</v>
      </c>
      <c r="AM38" s="40">
        <v>3</v>
      </c>
      <c r="AN38" s="40">
        <v>3</v>
      </c>
      <c r="AO38" s="41">
        <v>3</v>
      </c>
      <c r="AP38" s="42">
        <v>3</v>
      </c>
      <c r="AQ38" s="40">
        <v>3</v>
      </c>
      <c r="AR38" s="40">
        <v>3</v>
      </c>
      <c r="AS38" s="41">
        <v>3</v>
      </c>
      <c r="AT38" s="42">
        <v>3</v>
      </c>
      <c r="AU38" s="40">
        <v>4</v>
      </c>
      <c r="AV38" s="40">
        <v>3</v>
      </c>
      <c r="AW38" s="40">
        <v>3</v>
      </c>
      <c r="AX38" s="40">
        <v>3</v>
      </c>
      <c r="AY38" s="41">
        <v>1</v>
      </c>
      <c r="AZ38" s="42">
        <v>3</v>
      </c>
      <c r="BA38" s="40">
        <v>3</v>
      </c>
      <c r="BB38" s="40">
        <v>3</v>
      </c>
      <c r="BC38" s="40">
        <v>3</v>
      </c>
      <c r="BD38" s="40">
        <v>3</v>
      </c>
      <c r="BE38" s="40">
        <v>3</v>
      </c>
    </row>
    <row r="39" spans="1:57" s="10" customFormat="1" ht="18" customHeight="1" x14ac:dyDescent="0.45">
      <c r="A39" s="207" t="s">
        <v>40</v>
      </c>
      <c r="B39" s="208" t="s">
        <v>15</v>
      </c>
      <c r="C39" s="238" t="s">
        <v>176</v>
      </c>
      <c r="D39" s="233" t="s">
        <v>216</v>
      </c>
      <c r="E39" s="228" t="s">
        <v>6</v>
      </c>
      <c r="F39" s="31">
        <v>1</v>
      </c>
      <c r="G39" s="29">
        <v>4</v>
      </c>
      <c r="H39" s="29">
        <v>3</v>
      </c>
      <c r="I39" s="29">
        <v>1</v>
      </c>
      <c r="J39" s="29">
        <v>3</v>
      </c>
      <c r="K39" s="30">
        <v>1</v>
      </c>
      <c r="L39" s="31">
        <v>3</v>
      </c>
      <c r="M39" s="29">
        <v>4</v>
      </c>
      <c r="N39" s="29">
        <v>4</v>
      </c>
      <c r="O39" s="29">
        <v>3</v>
      </c>
      <c r="P39" s="29">
        <v>3</v>
      </c>
      <c r="Q39" s="30">
        <v>3</v>
      </c>
      <c r="R39" s="31">
        <v>4</v>
      </c>
      <c r="S39" s="29">
        <v>3</v>
      </c>
      <c r="T39" s="29">
        <v>3</v>
      </c>
      <c r="U39" s="29">
        <v>4</v>
      </c>
      <c r="V39" s="29">
        <v>3</v>
      </c>
      <c r="W39" s="30">
        <v>4</v>
      </c>
      <c r="X39" s="31">
        <v>3</v>
      </c>
      <c r="Y39" s="29">
        <v>3</v>
      </c>
      <c r="Z39" s="29">
        <v>3</v>
      </c>
      <c r="AA39" s="29">
        <v>3</v>
      </c>
      <c r="AB39" s="29">
        <v>3</v>
      </c>
      <c r="AC39" s="30">
        <v>3</v>
      </c>
      <c r="AD39" s="31">
        <v>3</v>
      </c>
      <c r="AE39" s="67">
        <v>3</v>
      </c>
      <c r="AF39" s="40">
        <v>3</v>
      </c>
      <c r="AG39" s="40">
        <v>3</v>
      </c>
      <c r="AH39" s="40">
        <v>4</v>
      </c>
      <c r="AI39" s="41">
        <v>4</v>
      </c>
      <c r="AJ39" s="42">
        <v>1</v>
      </c>
      <c r="AK39" s="40">
        <v>1</v>
      </c>
      <c r="AL39" s="40">
        <v>4</v>
      </c>
      <c r="AM39" s="40">
        <v>4</v>
      </c>
      <c r="AN39" s="40">
        <v>3</v>
      </c>
      <c r="AO39" s="41">
        <v>1</v>
      </c>
      <c r="AP39" s="42">
        <v>4</v>
      </c>
      <c r="AQ39" s="40">
        <v>1</v>
      </c>
      <c r="AR39" s="40">
        <v>3</v>
      </c>
      <c r="AS39" s="41">
        <v>4</v>
      </c>
      <c r="AT39" s="42">
        <v>1</v>
      </c>
      <c r="AU39" s="40">
        <v>3</v>
      </c>
      <c r="AV39" s="40">
        <v>3</v>
      </c>
      <c r="AW39" s="40">
        <v>3</v>
      </c>
      <c r="AX39" s="40">
        <v>4</v>
      </c>
      <c r="AY39" s="41">
        <v>3</v>
      </c>
      <c r="AZ39" s="42">
        <v>3</v>
      </c>
      <c r="BA39" s="40">
        <v>3</v>
      </c>
      <c r="BB39" s="40">
        <v>3</v>
      </c>
      <c r="BC39" s="40">
        <v>3</v>
      </c>
      <c r="BD39" s="40">
        <v>4</v>
      </c>
      <c r="BE39" s="40">
        <v>4</v>
      </c>
    </row>
    <row r="40" spans="1:57" s="10" customFormat="1" ht="18" customHeight="1" x14ac:dyDescent="0.45">
      <c r="A40" s="207" t="s">
        <v>41</v>
      </c>
      <c r="B40" s="208" t="s">
        <v>15</v>
      </c>
      <c r="C40" s="238" t="s">
        <v>177</v>
      </c>
      <c r="D40" s="233" t="s">
        <v>217</v>
      </c>
      <c r="E40" s="228" t="s">
        <v>6</v>
      </c>
      <c r="F40" s="31">
        <v>1</v>
      </c>
      <c r="G40" s="29">
        <v>3</v>
      </c>
      <c r="H40" s="29">
        <v>4</v>
      </c>
      <c r="I40" s="29">
        <v>3</v>
      </c>
      <c r="J40" s="29">
        <v>4</v>
      </c>
      <c r="K40" s="30">
        <v>1</v>
      </c>
      <c r="L40" s="31">
        <v>3</v>
      </c>
      <c r="M40" s="29">
        <v>3</v>
      </c>
      <c r="N40" s="29">
        <v>4</v>
      </c>
      <c r="O40" s="29">
        <v>3</v>
      </c>
      <c r="P40" s="29">
        <v>3</v>
      </c>
      <c r="Q40" s="30">
        <v>1</v>
      </c>
      <c r="R40" s="31">
        <v>3</v>
      </c>
      <c r="S40" s="29">
        <v>3</v>
      </c>
      <c r="T40" s="29">
        <v>3</v>
      </c>
      <c r="U40" s="29">
        <v>3</v>
      </c>
      <c r="V40" s="29">
        <v>3</v>
      </c>
      <c r="W40" s="30">
        <v>4</v>
      </c>
      <c r="X40" s="31">
        <v>3</v>
      </c>
      <c r="Y40" s="29">
        <v>1</v>
      </c>
      <c r="Z40" s="29">
        <v>3</v>
      </c>
      <c r="AA40" s="29">
        <v>3</v>
      </c>
      <c r="AB40" s="29">
        <v>3</v>
      </c>
      <c r="AC40" s="30">
        <v>3</v>
      </c>
      <c r="AD40" s="31">
        <v>1</v>
      </c>
      <c r="AE40" s="67">
        <v>4</v>
      </c>
      <c r="AF40" s="40">
        <v>3</v>
      </c>
      <c r="AG40" s="40">
        <v>3</v>
      </c>
      <c r="AH40" s="40">
        <v>4</v>
      </c>
      <c r="AI40" s="41">
        <v>3</v>
      </c>
      <c r="AJ40" s="42">
        <v>3</v>
      </c>
      <c r="AK40" s="40">
        <v>3</v>
      </c>
      <c r="AL40" s="40">
        <v>1</v>
      </c>
      <c r="AM40" s="40">
        <v>4</v>
      </c>
      <c r="AN40" s="40">
        <v>1</v>
      </c>
      <c r="AO40" s="41">
        <v>3</v>
      </c>
      <c r="AP40" s="42">
        <v>3</v>
      </c>
      <c r="AQ40" s="40">
        <v>3</v>
      </c>
      <c r="AR40" s="40">
        <v>3</v>
      </c>
      <c r="AS40" s="41">
        <v>3</v>
      </c>
      <c r="AT40" s="42">
        <v>3</v>
      </c>
      <c r="AU40" s="40">
        <v>3</v>
      </c>
      <c r="AV40" s="40">
        <v>3</v>
      </c>
      <c r="AW40" s="40">
        <v>3</v>
      </c>
      <c r="AX40" s="40">
        <v>4</v>
      </c>
      <c r="AY40" s="41">
        <v>3</v>
      </c>
      <c r="AZ40" s="42">
        <v>4</v>
      </c>
      <c r="BA40" s="40">
        <v>3</v>
      </c>
      <c r="BB40" s="40">
        <v>3</v>
      </c>
      <c r="BC40" s="40">
        <v>1</v>
      </c>
      <c r="BD40" s="40">
        <v>3</v>
      </c>
      <c r="BE40" s="40">
        <v>3</v>
      </c>
    </row>
    <row r="41" spans="1:57" s="10" customFormat="1" ht="18" customHeight="1" x14ac:dyDescent="0.45">
      <c r="A41" s="207" t="s">
        <v>42</v>
      </c>
      <c r="B41" s="208" t="s">
        <v>15</v>
      </c>
      <c r="C41" s="238" t="s">
        <v>178</v>
      </c>
      <c r="D41" s="233" t="s">
        <v>218</v>
      </c>
      <c r="E41" s="228" t="s">
        <v>6</v>
      </c>
      <c r="F41" s="31">
        <v>3</v>
      </c>
      <c r="G41" s="29">
        <v>3</v>
      </c>
      <c r="H41" s="29">
        <v>3</v>
      </c>
      <c r="I41" s="29">
        <v>3</v>
      </c>
      <c r="J41" s="29">
        <v>3</v>
      </c>
      <c r="K41" s="30">
        <v>3</v>
      </c>
      <c r="L41" s="31">
        <v>4</v>
      </c>
      <c r="M41" s="29">
        <v>3</v>
      </c>
      <c r="N41" s="29">
        <v>3</v>
      </c>
      <c r="O41" s="29">
        <v>3</v>
      </c>
      <c r="P41" s="29">
        <v>4</v>
      </c>
      <c r="Q41" s="30">
        <v>3</v>
      </c>
      <c r="R41" s="31">
        <v>3</v>
      </c>
      <c r="S41" s="29">
        <v>3</v>
      </c>
      <c r="T41" s="29">
        <v>3</v>
      </c>
      <c r="U41" s="29">
        <v>4</v>
      </c>
      <c r="V41" s="29">
        <v>3</v>
      </c>
      <c r="W41" s="30">
        <v>3</v>
      </c>
      <c r="X41" s="31">
        <v>4</v>
      </c>
      <c r="Y41" s="29">
        <v>3</v>
      </c>
      <c r="Z41" s="29">
        <v>3</v>
      </c>
      <c r="AA41" s="29">
        <v>3</v>
      </c>
      <c r="AB41" s="29">
        <v>3</v>
      </c>
      <c r="AC41" s="30">
        <v>3</v>
      </c>
      <c r="AD41" s="31">
        <v>3</v>
      </c>
      <c r="AE41" s="67">
        <v>3</v>
      </c>
      <c r="AF41" s="40">
        <v>3</v>
      </c>
      <c r="AG41" s="40">
        <v>3</v>
      </c>
      <c r="AH41" s="40">
        <v>1</v>
      </c>
      <c r="AI41" s="41">
        <v>3</v>
      </c>
      <c r="AJ41" s="42">
        <v>3</v>
      </c>
      <c r="AK41" s="40">
        <v>3</v>
      </c>
      <c r="AL41" s="40">
        <v>4</v>
      </c>
      <c r="AM41" s="40">
        <v>3</v>
      </c>
      <c r="AN41" s="40">
        <v>4</v>
      </c>
      <c r="AO41" s="41">
        <v>3</v>
      </c>
      <c r="AP41" s="42">
        <v>3</v>
      </c>
      <c r="AQ41" s="40">
        <v>3</v>
      </c>
      <c r="AR41" s="40">
        <v>3</v>
      </c>
      <c r="AS41" s="41">
        <v>3</v>
      </c>
      <c r="AT41" s="42">
        <v>3</v>
      </c>
      <c r="AU41" s="40">
        <v>3</v>
      </c>
      <c r="AV41" s="40">
        <v>4</v>
      </c>
      <c r="AW41" s="40">
        <v>3</v>
      </c>
      <c r="AX41" s="40">
        <v>3</v>
      </c>
      <c r="AY41" s="41">
        <v>4</v>
      </c>
      <c r="AZ41" s="42">
        <v>3</v>
      </c>
      <c r="BA41" s="40">
        <v>3</v>
      </c>
      <c r="BB41" s="40">
        <v>3</v>
      </c>
      <c r="BC41" s="40">
        <v>3</v>
      </c>
      <c r="BD41" s="40">
        <v>3</v>
      </c>
      <c r="BE41" s="40">
        <v>3</v>
      </c>
    </row>
    <row r="42" spans="1:57" s="10" customFormat="1" ht="18" customHeight="1" x14ac:dyDescent="0.45">
      <c r="A42" s="207" t="s">
        <v>43</v>
      </c>
      <c r="B42" s="208" t="s">
        <v>15</v>
      </c>
      <c r="C42" s="238" t="s">
        <v>179</v>
      </c>
      <c r="D42" s="233" t="s">
        <v>219</v>
      </c>
      <c r="E42" s="228" t="s">
        <v>6</v>
      </c>
      <c r="F42" s="31">
        <v>1</v>
      </c>
      <c r="G42" s="29">
        <v>4</v>
      </c>
      <c r="H42" s="29">
        <v>3</v>
      </c>
      <c r="I42" s="29">
        <v>1</v>
      </c>
      <c r="J42" s="29">
        <v>3</v>
      </c>
      <c r="K42" s="30">
        <v>1</v>
      </c>
      <c r="L42" s="31">
        <v>3</v>
      </c>
      <c r="M42" s="29">
        <v>4</v>
      </c>
      <c r="N42" s="29">
        <v>4</v>
      </c>
      <c r="O42" s="29">
        <v>3</v>
      </c>
      <c r="P42" s="29">
        <v>3</v>
      </c>
      <c r="Q42" s="30">
        <v>3</v>
      </c>
      <c r="R42" s="31">
        <v>4</v>
      </c>
      <c r="S42" s="29">
        <v>3</v>
      </c>
      <c r="T42" s="29">
        <v>3</v>
      </c>
      <c r="U42" s="29">
        <v>4</v>
      </c>
      <c r="V42" s="29">
        <v>3</v>
      </c>
      <c r="W42" s="30">
        <v>4</v>
      </c>
      <c r="X42" s="31">
        <v>3</v>
      </c>
      <c r="Y42" s="29">
        <v>3</v>
      </c>
      <c r="Z42" s="29">
        <v>3</v>
      </c>
      <c r="AA42" s="29">
        <v>3</v>
      </c>
      <c r="AB42" s="29">
        <v>3</v>
      </c>
      <c r="AC42" s="30">
        <v>3</v>
      </c>
      <c r="AD42" s="31">
        <v>3</v>
      </c>
      <c r="AE42" s="67">
        <v>3</v>
      </c>
      <c r="AF42" s="40">
        <v>3</v>
      </c>
      <c r="AG42" s="40">
        <v>3</v>
      </c>
      <c r="AH42" s="40">
        <v>4</v>
      </c>
      <c r="AI42" s="41">
        <v>4</v>
      </c>
      <c r="AJ42" s="42">
        <v>1</v>
      </c>
      <c r="AK42" s="40">
        <v>1</v>
      </c>
      <c r="AL42" s="40">
        <v>4</v>
      </c>
      <c r="AM42" s="40">
        <v>4</v>
      </c>
      <c r="AN42" s="40">
        <v>3</v>
      </c>
      <c r="AO42" s="41">
        <v>1</v>
      </c>
      <c r="AP42" s="42">
        <v>4</v>
      </c>
      <c r="AQ42" s="40">
        <v>1</v>
      </c>
      <c r="AR42" s="40">
        <v>3</v>
      </c>
      <c r="AS42" s="41">
        <v>4</v>
      </c>
      <c r="AT42" s="42">
        <v>1</v>
      </c>
      <c r="AU42" s="40">
        <v>3</v>
      </c>
      <c r="AV42" s="40">
        <v>3</v>
      </c>
      <c r="AW42" s="40">
        <v>3</v>
      </c>
      <c r="AX42" s="40">
        <v>4</v>
      </c>
      <c r="AY42" s="41">
        <v>3</v>
      </c>
      <c r="AZ42" s="42">
        <v>3</v>
      </c>
      <c r="BA42" s="40">
        <v>3</v>
      </c>
      <c r="BB42" s="40">
        <v>3</v>
      </c>
      <c r="BC42" s="40">
        <v>3</v>
      </c>
      <c r="BD42" s="40">
        <v>4</v>
      </c>
      <c r="BE42" s="40">
        <v>4</v>
      </c>
    </row>
    <row r="43" spans="1:57" s="10" customFormat="1" ht="18" customHeight="1" x14ac:dyDescent="0.45">
      <c r="A43" s="207" t="s">
        <v>44</v>
      </c>
      <c r="B43" s="208" t="s">
        <v>15</v>
      </c>
      <c r="C43" s="238" t="s">
        <v>180</v>
      </c>
      <c r="D43" s="233" t="s">
        <v>220</v>
      </c>
      <c r="E43" s="228" t="s">
        <v>6</v>
      </c>
      <c r="F43" s="31">
        <v>4</v>
      </c>
      <c r="G43" s="29">
        <v>3</v>
      </c>
      <c r="H43" s="29">
        <v>3</v>
      </c>
      <c r="I43" s="29">
        <v>3</v>
      </c>
      <c r="J43" s="29">
        <v>3</v>
      </c>
      <c r="K43" s="30">
        <v>3</v>
      </c>
      <c r="L43" s="31">
        <v>3</v>
      </c>
      <c r="M43" s="29">
        <v>3</v>
      </c>
      <c r="N43" s="29">
        <v>3</v>
      </c>
      <c r="O43" s="29">
        <v>3</v>
      </c>
      <c r="P43" s="29">
        <v>3</v>
      </c>
      <c r="Q43" s="30">
        <v>3</v>
      </c>
      <c r="R43" s="31">
        <v>4</v>
      </c>
      <c r="S43" s="29">
        <v>3</v>
      </c>
      <c r="T43" s="29">
        <v>4</v>
      </c>
      <c r="U43" s="29">
        <v>3</v>
      </c>
      <c r="V43" s="29">
        <v>3</v>
      </c>
      <c r="W43" s="30">
        <v>3</v>
      </c>
      <c r="X43" s="31">
        <v>1</v>
      </c>
      <c r="Y43" s="29">
        <v>3</v>
      </c>
      <c r="Z43" s="29">
        <v>3</v>
      </c>
      <c r="AA43" s="29">
        <v>4</v>
      </c>
      <c r="AB43" s="29">
        <v>3</v>
      </c>
      <c r="AC43" s="30">
        <v>3</v>
      </c>
      <c r="AD43" s="31">
        <v>3</v>
      </c>
      <c r="AE43" s="67">
        <v>4</v>
      </c>
      <c r="AF43" s="40">
        <v>3</v>
      </c>
      <c r="AG43" s="40">
        <v>3</v>
      </c>
      <c r="AH43" s="40">
        <v>1</v>
      </c>
      <c r="AI43" s="41">
        <v>3</v>
      </c>
      <c r="AJ43" s="42">
        <v>3</v>
      </c>
      <c r="AK43" s="40">
        <v>3</v>
      </c>
      <c r="AL43" s="40">
        <v>3</v>
      </c>
      <c r="AM43" s="40">
        <v>3</v>
      </c>
      <c r="AN43" s="40">
        <v>3</v>
      </c>
      <c r="AO43" s="41">
        <v>3</v>
      </c>
      <c r="AP43" s="42">
        <v>3</v>
      </c>
      <c r="AQ43" s="40">
        <v>3</v>
      </c>
      <c r="AR43" s="40">
        <v>3</v>
      </c>
      <c r="AS43" s="41">
        <v>1</v>
      </c>
      <c r="AT43" s="42">
        <v>3</v>
      </c>
      <c r="AU43" s="40">
        <v>3</v>
      </c>
      <c r="AV43" s="40">
        <v>1</v>
      </c>
      <c r="AW43" s="40">
        <v>4</v>
      </c>
      <c r="AX43" s="40">
        <v>3</v>
      </c>
      <c r="AY43" s="41">
        <v>3</v>
      </c>
      <c r="AZ43" s="42">
        <v>1</v>
      </c>
      <c r="BA43" s="40">
        <v>4</v>
      </c>
      <c r="BB43" s="40">
        <v>3</v>
      </c>
      <c r="BC43" s="40">
        <v>1</v>
      </c>
      <c r="BD43" s="40">
        <v>3</v>
      </c>
      <c r="BE43" s="40">
        <v>1</v>
      </c>
    </row>
    <row r="44" spans="1:57" s="10" customFormat="1" ht="18" customHeight="1" x14ac:dyDescent="0.45">
      <c r="A44" s="207"/>
      <c r="B44" s="208"/>
      <c r="C44" s="191"/>
      <c r="D44" s="192"/>
      <c r="E44" s="228"/>
      <c r="F44" s="31"/>
      <c r="G44" s="29"/>
      <c r="H44" s="29"/>
      <c r="I44" s="29"/>
      <c r="J44" s="29"/>
      <c r="K44" s="30"/>
      <c r="L44" s="31"/>
      <c r="M44" s="29"/>
      <c r="N44" s="29"/>
      <c r="O44" s="29"/>
      <c r="P44" s="29"/>
      <c r="Q44" s="30"/>
      <c r="R44" s="31"/>
      <c r="S44" s="29"/>
      <c r="T44" s="29"/>
      <c r="U44" s="29"/>
      <c r="V44" s="29"/>
      <c r="W44" s="30"/>
      <c r="X44" s="31"/>
      <c r="Y44" s="29"/>
      <c r="Z44" s="29"/>
      <c r="AA44" s="29"/>
      <c r="AB44" s="29"/>
      <c r="AC44" s="30"/>
      <c r="AD44" s="31"/>
      <c r="AE44" s="67"/>
      <c r="AF44" s="40"/>
      <c r="AG44" s="40"/>
      <c r="AH44" s="40"/>
      <c r="AI44" s="41"/>
      <c r="AJ44" s="42"/>
      <c r="AK44" s="40"/>
      <c r="AL44" s="40"/>
      <c r="AM44" s="40"/>
      <c r="AN44" s="40"/>
      <c r="AO44" s="41"/>
      <c r="AP44" s="42"/>
      <c r="AQ44" s="40"/>
      <c r="AR44" s="40"/>
      <c r="AS44" s="41"/>
      <c r="AT44" s="42"/>
      <c r="AU44" s="40"/>
      <c r="AV44" s="40"/>
      <c r="AW44" s="40"/>
      <c r="AX44" s="40"/>
      <c r="AY44" s="41"/>
      <c r="AZ44" s="42"/>
      <c r="BA44" s="40"/>
      <c r="BB44" s="40"/>
      <c r="BC44" s="40"/>
      <c r="BD44" s="40"/>
      <c r="BE44" s="40"/>
    </row>
    <row r="45" spans="1:57" s="10" customFormat="1" ht="18" customHeight="1" thickBot="1" x14ac:dyDescent="0.5">
      <c r="A45" s="25" t="s">
        <v>39</v>
      </c>
      <c r="B45" s="89"/>
      <c r="C45" s="26"/>
      <c r="D45" s="27"/>
      <c r="E45" s="213"/>
      <c r="F45" s="61"/>
      <c r="G45" s="61"/>
      <c r="H45" s="61"/>
      <c r="I45" s="61"/>
      <c r="J45" s="61"/>
      <c r="K45" s="28"/>
      <c r="L45" s="65"/>
      <c r="M45" s="61"/>
      <c r="N45" s="61"/>
      <c r="O45" s="61"/>
      <c r="P45" s="61"/>
      <c r="Q45" s="24"/>
      <c r="R45" s="61"/>
      <c r="S45" s="61"/>
      <c r="T45" s="61"/>
      <c r="U45" s="61"/>
      <c r="V45" s="61"/>
      <c r="W45" s="24"/>
      <c r="X45" s="61"/>
      <c r="Y45" s="61"/>
      <c r="Z45" s="61"/>
      <c r="AA45" s="61"/>
      <c r="AB45" s="61"/>
      <c r="AC45" s="61"/>
      <c r="AD45" s="34"/>
      <c r="AE45" s="90"/>
      <c r="AF45" s="91"/>
      <c r="AG45" s="91"/>
      <c r="AH45" s="91"/>
      <c r="AI45" s="48"/>
      <c r="AJ45" s="95"/>
      <c r="AK45" s="91"/>
      <c r="AL45" s="91"/>
      <c r="AM45" s="91"/>
      <c r="AN45" s="91"/>
      <c r="AO45" s="94"/>
      <c r="AP45" s="95"/>
      <c r="AQ45" s="91"/>
      <c r="AR45" s="91"/>
      <c r="AS45" s="48"/>
      <c r="AT45" s="95"/>
      <c r="AU45" s="91"/>
      <c r="AV45" s="91"/>
      <c r="AW45" s="91"/>
      <c r="AX45" s="91"/>
      <c r="AY45" s="94"/>
      <c r="AZ45" s="95"/>
      <c r="BA45" s="91"/>
      <c r="BB45" s="91"/>
      <c r="BC45" s="91"/>
      <c r="BD45" s="91"/>
      <c r="BE45" s="94"/>
    </row>
    <row r="46" spans="1:57" s="10" customFormat="1" ht="18" customHeight="1" x14ac:dyDescent="0.45">
      <c r="A46" s="4" t="s">
        <v>40</v>
      </c>
      <c r="B46" s="5"/>
      <c r="C46" s="6"/>
      <c r="D46" s="7"/>
      <c r="E46" s="62"/>
      <c r="F46" s="66"/>
      <c r="G46" s="62"/>
      <c r="H46" s="62"/>
      <c r="I46" s="62"/>
      <c r="J46" s="62"/>
      <c r="K46" s="8"/>
      <c r="L46" s="66"/>
      <c r="M46" s="62"/>
      <c r="N46" s="62"/>
      <c r="O46" s="62"/>
      <c r="P46" s="62"/>
      <c r="Q46" s="8"/>
      <c r="R46" s="62"/>
      <c r="S46" s="62"/>
      <c r="T46" s="62"/>
      <c r="U46" s="62"/>
      <c r="V46" s="62"/>
      <c r="W46" s="8"/>
      <c r="X46" s="66"/>
      <c r="Y46" s="62"/>
      <c r="Z46" s="62"/>
      <c r="AA46" s="62"/>
      <c r="AB46" s="62"/>
      <c r="AC46" s="62"/>
      <c r="AD46" s="82"/>
      <c r="AE46" s="83"/>
      <c r="AF46" s="84"/>
      <c r="AG46" s="84"/>
      <c r="AH46" s="84"/>
      <c r="AI46" s="85"/>
      <c r="AJ46" s="86"/>
      <c r="AK46" s="84"/>
      <c r="AL46" s="84"/>
      <c r="AM46" s="84"/>
      <c r="AN46" s="84"/>
      <c r="AO46" s="87"/>
      <c r="AP46" s="88"/>
      <c r="AQ46" s="84"/>
      <c r="AR46" s="84"/>
      <c r="AS46" s="85"/>
      <c r="AT46" s="86"/>
      <c r="AU46" s="84"/>
      <c r="AV46" s="84"/>
      <c r="AW46" s="84"/>
      <c r="AX46" s="84"/>
      <c r="AY46" s="87"/>
      <c r="AZ46" s="88"/>
      <c r="BA46" s="84"/>
      <c r="BB46" s="84"/>
      <c r="BC46" s="84"/>
      <c r="BD46" s="84"/>
      <c r="BE46" s="87"/>
    </row>
    <row r="47" spans="1:57" s="10" customFormat="1" ht="18" customHeight="1" x14ac:dyDescent="0.45">
      <c r="A47" s="52" t="s">
        <v>41</v>
      </c>
      <c r="B47" s="45"/>
      <c r="C47" s="13"/>
      <c r="D47" s="14"/>
      <c r="E47" s="53"/>
      <c r="F47" s="63"/>
      <c r="G47" s="53"/>
      <c r="H47" s="53"/>
      <c r="I47" s="53"/>
      <c r="J47" s="53"/>
      <c r="K47" s="15"/>
      <c r="L47" s="63"/>
      <c r="M47" s="53"/>
      <c r="N47" s="53"/>
      <c r="O47" s="53"/>
      <c r="P47" s="53"/>
      <c r="Q47" s="15"/>
      <c r="R47" s="53"/>
      <c r="S47" s="53"/>
      <c r="T47" s="53"/>
      <c r="U47" s="53"/>
      <c r="V47" s="53"/>
      <c r="W47" s="15"/>
      <c r="X47" s="63"/>
      <c r="Y47" s="53"/>
      <c r="Z47" s="53"/>
      <c r="AA47" s="53"/>
      <c r="AB47" s="53"/>
      <c r="AC47" s="53"/>
      <c r="AD47" s="33"/>
      <c r="AE47" s="67"/>
      <c r="AF47" s="40"/>
      <c r="AG47" s="40"/>
      <c r="AH47" s="40"/>
      <c r="AI47" s="43"/>
      <c r="AJ47" s="44"/>
      <c r="AK47" s="40"/>
      <c r="AL47" s="40"/>
      <c r="AM47" s="40"/>
      <c r="AN47" s="40"/>
      <c r="AO47" s="41"/>
      <c r="AP47" s="42"/>
      <c r="AQ47" s="40"/>
      <c r="AR47" s="40"/>
      <c r="AS47" s="43"/>
      <c r="AT47" s="44"/>
      <c r="AU47" s="40"/>
      <c r="AV47" s="40"/>
      <c r="AW47" s="40"/>
      <c r="AX47" s="40"/>
      <c r="AY47" s="41"/>
      <c r="AZ47" s="42"/>
      <c r="BA47" s="40"/>
      <c r="BB47" s="40"/>
      <c r="BC47" s="40"/>
      <c r="BD47" s="40"/>
      <c r="BE47" s="41"/>
    </row>
    <row r="48" spans="1:57" s="10" customFormat="1" ht="18" customHeight="1" x14ac:dyDescent="0.45">
      <c r="A48" s="54" t="s">
        <v>42</v>
      </c>
      <c r="B48" s="55"/>
      <c r="C48" s="13"/>
      <c r="D48" s="14"/>
      <c r="E48" s="53"/>
      <c r="F48" s="63"/>
      <c r="G48" s="53"/>
      <c r="H48" s="53"/>
      <c r="I48" s="53"/>
      <c r="J48" s="53"/>
      <c r="K48" s="15"/>
      <c r="L48" s="63"/>
      <c r="M48" s="53"/>
      <c r="N48" s="53"/>
      <c r="O48" s="53"/>
      <c r="P48" s="53"/>
      <c r="Q48" s="15"/>
      <c r="R48" s="53"/>
      <c r="S48" s="53"/>
      <c r="T48" s="53"/>
      <c r="U48" s="53"/>
      <c r="V48" s="53"/>
      <c r="W48" s="15"/>
      <c r="X48" s="63"/>
      <c r="Y48" s="53"/>
      <c r="Z48" s="53"/>
      <c r="AA48" s="53"/>
      <c r="AB48" s="53"/>
      <c r="AC48" s="53"/>
      <c r="AD48" s="33"/>
      <c r="AE48" s="67"/>
      <c r="AF48" s="40"/>
      <c r="AG48" s="40"/>
      <c r="AH48" s="40"/>
      <c r="AI48" s="43"/>
      <c r="AJ48" s="44"/>
      <c r="AK48" s="40"/>
      <c r="AL48" s="40"/>
      <c r="AM48" s="40"/>
      <c r="AN48" s="40"/>
      <c r="AO48" s="41"/>
      <c r="AP48" s="42"/>
      <c r="AQ48" s="40"/>
      <c r="AR48" s="40"/>
      <c r="AS48" s="43"/>
      <c r="AT48" s="44"/>
      <c r="AU48" s="40"/>
      <c r="AV48" s="40"/>
      <c r="AW48" s="40"/>
      <c r="AX48" s="40"/>
      <c r="AY48" s="41"/>
      <c r="AZ48" s="42"/>
      <c r="BA48" s="40"/>
      <c r="BB48" s="40"/>
      <c r="BC48" s="40"/>
      <c r="BD48" s="40"/>
      <c r="BE48" s="41"/>
    </row>
    <row r="49" spans="1:57" s="10" customFormat="1" ht="18" customHeight="1" x14ac:dyDescent="0.45">
      <c r="A49" s="11" t="s">
        <v>43</v>
      </c>
      <c r="B49" s="45"/>
      <c r="C49" s="13"/>
      <c r="D49" s="14"/>
      <c r="E49" s="53"/>
      <c r="F49" s="63"/>
      <c r="G49" s="53"/>
      <c r="H49" s="53"/>
      <c r="I49" s="53"/>
      <c r="J49" s="53"/>
      <c r="K49" s="15"/>
      <c r="L49" s="63"/>
      <c r="M49" s="53"/>
      <c r="N49" s="53"/>
      <c r="O49" s="53"/>
      <c r="P49" s="53"/>
      <c r="Q49" s="15"/>
      <c r="R49" s="53"/>
      <c r="S49" s="53"/>
      <c r="T49" s="53"/>
      <c r="U49" s="53"/>
      <c r="V49" s="53"/>
      <c r="W49" s="15"/>
      <c r="X49" s="63"/>
      <c r="Y49" s="53"/>
      <c r="Z49" s="53"/>
      <c r="AA49" s="53"/>
      <c r="AB49" s="53"/>
      <c r="AC49" s="53"/>
      <c r="AD49" s="33"/>
      <c r="AE49" s="67"/>
      <c r="AF49" s="40"/>
      <c r="AG49" s="40"/>
      <c r="AH49" s="40"/>
      <c r="AI49" s="43"/>
      <c r="AJ49" s="44"/>
      <c r="AK49" s="40"/>
      <c r="AL49" s="40"/>
      <c r="AM49" s="40"/>
      <c r="AN49" s="40"/>
      <c r="AO49" s="41"/>
      <c r="AP49" s="42"/>
      <c r="AQ49" s="40"/>
      <c r="AR49" s="40"/>
      <c r="AS49" s="43"/>
      <c r="AT49" s="44"/>
      <c r="AU49" s="40"/>
      <c r="AV49" s="40"/>
      <c r="AW49" s="40"/>
      <c r="AX49" s="40"/>
      <c r="AY49" s="41"/>
      <c r="AZ49" s="42"/>
      <c r="BA49" s="40"/>
      <c r="BB49" s="40"/>
      <c r="BC49" s="40"/>
      <c r="BD49" s="40"/>
      <c r="BE49" s="41"/>
    </row>
    <row r="50" spans="1:57" s="10" customFormat="1" ht="18" customHeight="1" thickBot="1" x14ac:dyDescent="0.5">
      <c r="A50" s="21" t="s">
        <v>44</v>
      </c>
      <c r="B50" s="46"/>
      <c r="C50" s="57"/>
      <c r="D50" s="23"/>
      <c r="E50" s="56"/>
      <c r="F50" s="64"/>
      <c r="G50" s="56"/>
      <c r="H50" s="56"/>
      <c r="I50" s="56"/>
      <c r="J50" s="56"/>
      <c r="K50" s="24"/>
      <c r="L50" s="64"/>
      <c r="M50" s="56"/>
      <c r="N50" s="56"/>
      <c r="O50" s="56"/>
      <c r="P50" s="56"/>
      <c r="Q50" s="24"/>
      <c r="R50" s="56"/>
      <c r="S50" s="56"/>
      <c r="T50" s="56"/>
      <c r="U50" s="56"/>
      <c r="V50" s="56"/>
      <c r="W50" s="24"/>
      <c r="X50" s="64"/>
      <c r="Y50" s="56"/>
      <c r="Z50" s="56"/>
      <c r="AA50" s="56"/>
      <c r="AB50" s="56"/>
      <c r="AC50" s="56"/>
      <c r="AD50" s="69"/>
      <c r="AE50" s="70"/>
      <c r="AF50" s="47"/>
      <c r="AG50" s="47"/>
      <c r="AH50" s="47"/>
      <c r="AI50" s="50"/>
      <c r="AJ50" s="51"/>
      <c r="AK50" s="47"/>
      <c r="AL50" s="47"/>
      <c r="AM50" s="47"/>
      <c r="AN50" s="47"/>
      <c r="AO50" s="48"/>
      <c r="AP50" s="49"/>
      <c r="AQ50" s="47"/>
      <c r="AR50" s="47"/>
      <c r="AS50" s="50"/>
      <c r="AT50" s="51"/>
      <c r="AU50" s="47"/>
      <c r="AV50" s="47"/>
      <c r="AW50" s="47"/>
      <c r="AX50" s="47"/>
      <c r="AY50" s="48"/>
      <c r="AZ50" s="49"/>
      <c r="BA50" s="47"/>
      <c r="BB50" s="47"/>
      <c r="BC50" s="47"/>
      <c r="BD50" s="47"/>
      <c r="BE50" s="48"/>
    </row>
    <row r="51" spans="1:57" ht="21" thickBot="1" x14ac:dyDescent="0.45"/>
    <row r="52" spans="1:57" ht="27" thickBot="1" x14ac:dyDescent="0.6">
      <c r="D52" s="58" t="s">
        <v>45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60"/>
    </row>
  </sheetData>
  <mergeCells count="14">
    <mergeCell ref="F1:W1"/>
    <mergeCell ref="X1:AO1"/>
    <mergeCell ref="AP1:BE1"/>
    <mergeCell ref="A2:E2"/>
    <mergeCell ref="F2:K2"/>
    <mergeCell ref="L2:Q2"/>
    <mergeCell ref="R2:W2"/>
    <mergeCell ref="X2:AC2"/>
    <mergeCell ref="AD2:AI2"/>
    <mergeCell ref="A1:E1"/>
    <mergeCell ref="AJ2:AO2"/>
    <mergeCell ref="AP2:AS2"/>
    <mergeCell ref="AT2:AY2"/>
    <mergeCell ref="AZ2:B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X45"/>
  <sheetViews>
    <sheetView view="pageBreakPreview" zoomScale="90" zoomScaleNormal="100" zoomScaleSheetLayoutView="90" workbookViewId="0">
      <selection activeCell="D8" sqref="D8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58" width="3.25" style="2" hidden="1" customWidth="1"/>
    <col min="59" max="63" width="3.25" style="2" customWidth="1"/>
    <col min="64" max="65" width="3.25" style="2" hidden="1" customWidth="1"/>
    <col min="66" max="66" width="3.25" style="2" customWidth="1"/>
    <col min="67" max="69" width="3.25" style="2" hidden="1" customWidth="1"/>
    <col min="70" max="70" width="3.25" style="2" customWidth="1"/>
    <col min="71" max="73" width="3.25" style="2" hidden="1" customWidth="1"/>
    <col min="74" max="74" width="3.25" style="2" customWidth="1"/>
    <col min="75" max="75" width="3.25" style="2" hidden="1" customWidth="1"/>
    <col min="76" max="76" width="3.25" style="2" customWidth="1"/>
    <col min="77" max="16384" width="9" style="2"/>
  </cols>
  <sheetData>
    <row r="1" spans="1:77" ht="22.5" customHeight="1" thickBot="1" x14ac:dyDescent="0.5">
      <c r="A1" s="266" t="s">
        <v>46</v>
      </c>
      <c r="B1" s="267"/>
      <c r="C1" s="267"/>
      <c r="D1" s="267"/>
      <c r="E1" s="268"/>
      <c r="F1" s="267" t="s">
        <v>47</v>
      </c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8"/>
      <c r="X1" s="266" t="s">
        <v>59</v>
      </c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8"/>
      <c r="AP1" s="266" t="s">
        <v>60</v>
      </c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8"/>
      <c r="BF1" s="1"/>
      <c r="BG1" s="286" t="s">
        <v>61</v>
      </c>
      <c r="BH1" s="282" t="s">
        <v>48</v>
      </c>
      <c r="BI1" s="282" t="s">
        <v>49</v>
      </c>
      <c r="BJ1" s="284" t="s">
        <v>62</v>
      </c>
      <c r="BK1" s="286" t="s">
        <v>63</v>
      </c>
      <c r="BL1" s="106"/>
      <c r="BM1" s="107"/>
      <c r="BN1" s="288" t="s">
        <v>64</v>
      </c>
      <c r="BO1" s="108"/>
      <c r="BP1" s="106"/>
      <c r="BQ1" s="106"/>
      <c r="BR1" s="291" t="s">
        <v>65</v>
      </c>
      <c r="BS1" s="106"/>
      <c r="BT1" s="106"/>
      <c r="BU1" s="107"/>
      <c r="BV1" s="288" t="s">
        <v>66</v>
      </c>
      <c r="BW1" s="108"/>
      <c r="BX1" s="275" t="s">
        <v>67</v>
      </c>
    </row>
    <row r="2" spans="1:77" ht="21.75" thickBot="1" x14ac:dyDescent="0.5">
      <c r="A2" s="278" t="s">
        <v>226</v>
      </c>
      <c r="B2" s="279"/>
      <c r="C2" s="279"/>
      <c r="D2" s="279"/>
      <c r="E2" s="279"/>
      <c r="F2" s="280" t="s">
        <v>50</v>
      </c>
      <c r="G2" s="274"/>
      <c r="H2" s="274"/>
      <c r="I2" s="274"/>
      <c r="J2" s="274"/>
      <c r="K2" s="281"/>
      <c r="L2" s="274" t="s">
        <v>51</v>
      </c>
      <c r="M2" s="274"/>
      <c r="N2" s="274"/>
      <c r="O2" s="274"/>
      <c r="P2" s="274"/>
      <c r="Q2" s="274"/>
      <c r="R2" s="280" t="s">
        <v>52</v>
      </c>
      <c r="S2" s="274"/>
      <c r="T2" s="274"/>
      <c r="U2" s="274"/>
      <c r="V2" s="274"/>
      <c r="W2" s="281"/>
      <c r="X2" s="274" t="s">
        <v>53</v>
      </c>
      <c r="Y2" s="274"/>
      <c r="Z2" s="274"/>
      <c r="AA2" s="274"/>
      <c r="AB2" s="274"/>
      <c r="AC2" s="274"/>
      <c r="AD2" s="280" t="s">
        <v>54</v>
      </c>
      <c r="AE2" s="274"/>
      <c r="AF2" s="274"/>
      <c r="AG2" s="274"/>
      <c r="AH2" s="274"/>
      <c r="AI2" s="281"/>
      <c r="AJ2" s="274" t="s">
        <v>55</v>
      </c>
      <c r="AK2" s="274"/>
      <c r="AL2" s="274"/>
      <c r="AM2" s="274"/>
      <c r="AN2" s="274"/>
      <c r="AO2" s="274"/>
      <c r="AP2" s="280" t="s">
        <v>58</v>
      </c>
      <c r="AQ2" s="274"/>
      <c r="AR2" s="274"/>
      <c r="AS2" s="281"/>
      <c r="AT2" s="274" t="s">
        <v>56</v>
      </c>
      <c r="AU2" s="274"/>
      <c r="AV2" s="274"/>
      <c r="AW2" s="274"/>
      <c r="AX2" s="274"/>
      <c r="AY2" s="274"/>
      <c r="AZ2" s="280" t="s">
        <v>57</v>
      </c>
      <c r="BA2" s="274"/>
      <c r="BB2" s="274"/>
      <c r="BC2" s="274"/>
      <c r="BD2" s="274"/>
      <c r="BE2" s="281"/>
      <c r="BF2" s="3"/>
      <c r="BG2" s="287"/>
      <c r="BH2" s="283"/>
      <c r="BI2" s="283"/>
      <c r="BJ2" s="285"/>
      <c r="BK2" s="287"/>
      <c r="BL2" s="109"/>
      <c r="BM2" s="110"/>
      <c r="BN2" s="289"/>
      <c r="BO2" s="111"/>
      <c r="BP2" s="109"/>
      <c r="BQ2" s="109"/>
      <c r="BR2" s="292"/>
      <c r="BS2" s="109"/>
      <c r="BT2" s="109"/>
      <c r="BU2" s="110"/>
      <c r="BV2" s="289"/>
      <c r="BW2" s="111"/>
      <c r="BX2" s="276"/>
    </row>
    <row r="3" spans="1:77" ht="21.75" thickBot="1" x14ac:dyDescent="0.5">
      <c r="A3" s="74" t="s">
        <v>0</v>
      </c>
      <c r="B3" s="75" t="s">
        <v>1</v>
      </c>
      <c r="C3" s="76" t="s">
        <v>2</v>
      </c>
      <c r="D3" s="75" t="s">
        <v>3</v>
      </c>
      <c r="E3" s="76" t="s">
        <v>4</v>
      </c>
      <c r="F3" s="71">
        <v>1</v>
      </c>
      <c r="G3" s="72">
        <v>2</v>
      </c>
      <c r="H3" s="72">
        <v>3</v>
      </c>
      <c r="I3" s="72">
        <v>4</v>
      </c>
      <c r="J3" s="72">
        <v>5</v>
      </c>
      <c r="K3" s="73">
        <v>6</v>
      </c>
      <c r="L3" s="145">
        <v>7</v>
      </c>
      <c r="M3" s="72">
        <v>8</v>
      </c>
      <c r="N3" s="72">
        <v>9</v>
      </c>
      <c r="O3" s="72">
        <v>10</v>
      </c>
      <c r="P3" s="72">
        <v>11</v>
      </c>
      <c r="Q3" s="163">
        <v>12</v>
      </c>
      <c r="R3" s="71">
        <v>13</v>
      </c>
      <c r="S3" s="72">
        <v>14</v>
      </c>
      <c r="T3" s="72">
        <v>15</v>
      </c>
      <c r="U3" s="72">
        <v>16</v>
      </c>
      <c r="V3" s="72">
        <v>17</v>
      </c>
      <c r="W3" s="73">
        <v>18</v>
      </c>
      <c r="X3" s="145">
        <v>19</v>
      </c>
      <c r="Y3" s="72">
        <v>20</v>
      </c>
      <c r="Z3" s="72">
        <v>21</v>
      </c>
      <c r="AA3" s="72">
        <v>22</v>
      </c>
      <c r="AB3" s="72">
        <v>23</v>
      </c>
      <c r="AC3" s="163">
        <v>24</v>
      </c>
      <c r="AD3" s="71">
        <v>25</v>
      </c>
      <c r="AE3" s="72">
        <v>26</v>
      </c>
      <c r="AF3" s="72">
        <v>27</v>
      </c>
      <c r="AG3" s="72">
        <v>28</v>
      </c>
      <c r="AH3" s="72">
        <v>29</v>
      </c>
      <c r="AI3" s="73">
        <v>30</v>
      </c>
      <c r="AJ3" s="145">
        <v>31</v>
      </c>
      <c r="AK3" s="72">
        <v>32</v>
      </c>
      <c r="AL3" s="72">
        <v>33</v>
      </c>
      <c r="AM3" s="72">
        <v>34</v>
      </c>
      <c r="AN3" s="72">
        <v>35</v>
      </c>
      <c r="AO3" s="163">
        <v>36</v>
      </c>
      <c r="AP3" s="71">
        <v>37</v>
      </c>
      <c r="AQ3" s="72">
        <v>38</v>
      </c>
      <c r="AR3" s="72">
        <v>39</v>
      </c>
      <c r="AS3" s="73">
        <v>40</v>
      </c>
      <c r="AT3" s="145">
        <v>41</v>
      </c>
      <c r="AU3" s="72">
        <v>42</v>
      </c>
      <c r="AV3" s="72">
        <v>43</v>
      </c>
      <c r="AW3" s="72">
        <v>44</v>
      </c>
      <c r="AX3" s="72">
        <v>45</v>
      </c>
      <c r="AY3" s="163">
        <v>46</v>
      </c>
      <c r="AZ3" s="71">
        <v>47</v>
      </c>
      <c r="BA3" s="72">
        <v>48</v>
      </c>
      <c r="BB3" s="72">
        <v>49</v>
      </c>
      <c r="BC3" s="72">
        <v>50</v>
      </c>
      <c r="BD3" s="72">
        <v>51</v>
      </c>
      <c r="BE3" s="73">
        <v>52</v>
      </c>
      <c r="BF3" s="3"/>
      <c r="BG3" s="287"/>
      <c r="BH3" s="283"/>
      <c r="BI3" s="283"/>
      <c r="BJ3" s="285"/>
      <c r="BK3" s="287"/>
      <c r="BL3" s="112"/>
      <c r="BM3" s="113"/>
      <c r="BN3" s="290"/>
      <c r="BO3" s="114"/>
      <c r="BP3" s="112"/>
      <c r="BQ3" s="112"/>
      <c r="BR3" s="293"/>
      <c r="BS3" s="112"/>
      <c r="BT3" s="112"/>
      <c r="BU3" s="113"/>
      <c r="BV3" s="290"/>
      <c r="BW3" s="114"/>
      <c r="BX3" s="277"/>
    </row>
    <row r="4" spans="1:77" s="10" customFormat="1" ht="18" customHeight="1" x14ac:dyDescent="0.45">
      <c r="A4" s="4" t="s">
        <v>5</v>
      </c>
      <c r="B4" s="5" t="str">
        <f>กรอกคะแนน!B4</f>
        <v>11</v>
      </c>
      <c r="C4" s="246" t="str">
        <f>กรอกคะแนน!C4</f>
        <v>01487</v>
      </c>
      <c r="D4" s="251" t="str">
        <f>กรอกคะแนน!D4</f>
        <v>เด็กชายกิตติศักดิ์   นนทะพัฒน์</v>
      </c>
      <c r="E4" s="173" t="str">
        <f>IF(กรอกคะแนน!E4=1,"ชาย","หญิง")</f>
        <v>ชาย</v>
      </c>
      <c r="F4" s="123">
        <v>3</v>
      </c>
      <c r="G4" s="142">
        <v>3</v>
      </c>
      <c r="H4" s="142">
        <v>4</v>
      </c>
      <c r="I4" s="142">
        <v>3</v>
      </c>
      <c r="J4" s="142">
        <v>1</v>
      </c>
      <c r="K4" s="140">
        <v>3</v>
      </c>
      <c r="L4" s="141">
        <v>3</v>
      </c>
      <c r="M4" s="142">
        <v>3</v>
      </c>
      <c r="N4" s="142">
        <v>3</v>
      </c>
      <c r="O4" s="142">
        <v>3</v>
      </c>
      <c r="P4" s="142">
        <v>1</v>
      </c>
      <c r="Q4" s="144">
        <v>3</v>
      </c>
      <c r="R4" s="123">
        <v>3</v>
      </c>
      <c r="S4" s="142">
        <v>3</v>
      </c>
      <c r="T4" s="142">
        <v>4</v>
      </c>
      <c r="U4" s="142">
        <v>1</v>
      </c>
      <c r="V4" s="142">
        <v>3</v>
      </c>
      <c r="W4" s="140">
        <v>3</v>
      </c>
      <c r="X4" s="141">
        <v>4</v>
      </c>
      <c r="Y4" s="142">
        <v>3</v>
      </c>
      <c r="Z4" s="142">
        <v>1</v>
      </c>
      <c r="AA4" s="142">
        <v>3</v>
      </c>
      <c r="AB4" s="142">
        <v>3</v>
      </c>
      <c r="AC4" s="144">
        <v>3</v>
      </c>
      <c r="AD4" s="123">
        <v>4</v>
      </c>
      <c r="AE4" s="142">
        <v>3</v>
      </c>
      <c r="AF4" s="142">
        <v>3</v>
      </c>
      <c r="AG4" s="142">
        <v>3</v>
      </c>
      <c r="AH4" s="142">
        <v>1</v>
      </c>
      <c r="AI4" s="140">
        <v>1</v>
      </c>
      <c r="AJ4" s="141">
        <v>1</v>
      </c>
      <c r="AK4" s="142">
        <v>4</v>
      </c>
      <c r="AL4" s="142">
        <v>3</v>
      </c>
      <c r="AM4" s="142">
        <v>3</v>
      </c>
      <c r="AN4" s="142">
        <v>3</v>
      </c>
      <c r="AO4" s="144">
        <v>3</v>
      </c>
      <c r="AP4" s="123">
        <v>3</v>
      </c>
      <c r="AQ4" s="142">
        <v>3</v>
      </c>
      <c r="AR4" s="142">
        <v>3</v>
      </c>
      <c r="AS4" s="140">
        <v>1</v>
      </c>
      <c r="AT4" s="141">
        <v>3</v>
      </c>
      <c r="AU4" s="142">
        <v>3</v>
      </c>
      <c r="AV4" s="142">
        <v>3</v>
      </c>
      <c r="AW4" s="142">
        <v>4</v>
      </c>
      <c r="AX4" s="142">
        <v>3</v>
      </c>
      <c r="AY4" s="144">
        <v>3</v>
      </c>
      <c r="AZ4" s="123">
        <v>1</v>
      </c>
      <c r="BA4" s="142">
        <v>4</v>
      </c>
      <c r="BB4" s="142">
        <v>3</v>
      </c>
      <c r="BC4" s="142">
        <v>4</v>
      </c>
      <c r="BD4" s="142">
        <v>4</v>
      </c>
      <c r="BE4" s="140">
        <v>3</v>
      </c>
      <c r="BF4" s="174">
        <f>AG4+AL4+AQ4+AT4+BD4</f>
        <v>16</v>
      </c>
      <c r="BG4" s="97">
        <f>SUM(F4:K4)</f>
        <v>17</v>
      </c>
      <c r="BH4" s="97">
        <f>SUM(L4:Q4)</f>
        <v>16</v>
      </c>
      <c r="BI4" s="97">
        <f>SUM(R4:W4)</f>
        <v>17</v>
      </c>
      <c r="BJ4" s="97">
        <f>SUM(X4:AC4)</f>
        <v>17</v>
      </c>
      <c r="BK4" s="97">
        <f>SUM(AD4:AI4)</f>
        <v>15</v>
      </c>
      <c r="BL4" s="97"/>
      <c r="BM4" s="97"/>
      <c r="BN4" s="97">
        <f>SUM(AJ4:AO4)</f>
        <v>17</v>
      </c>
      <c r="BO4" s="97"/>
      <c r="BP4" s="97"/>
      <c r="BQ4" s="97"/>
      <c r="BR4" s="97">
        <f>SUM(AP4:AS4)</f>
        <v>10</v>
      </c>
      <c r="BS4" s="97"/>
      <c r="BT4" s="97"/>
      <c r="BU4" s="97"/>
      <c r="BV4" s="97">
        <f>SUM(AT4:AY4)</f>
        <v>19</v>
      </c>
      <c r="BW4" s="97"/>
      <c r="BX4" s="98">
        <f>SUM(AZ4:BE4)</f>
        <v>19</v>
      </c>
      <c r="BY4" s="9"/>
    </row>
    <row r="5" spans="1:77" s="10" customFormat="1" ht="18" customHeight="1" x14ac:dyDescent="0.45">
      <c r="A5" s="11" t="s">
        <v>6</v>
      </c>
      <c r="B5" s="12" t="str">
        <f>กรอกคะแนน!B5</f>
        <v>11</v>
      </c>
      <c r="C5" s="247" t="str">
        <f>กรอกคะแนน!C5</f>
        <v>01488</v>
      </c>
      <c r="D5" s="252" t="str">
        <f>กรอกคะแนน!D5</f>
        <v>เด็กชายจักรพันธ์   คงคาร้อง</v>
      </c>
      <c r="E5" s="171" t="str">
        <f>IF(กรอกคะแนน!E5=1,"ชาย","หญิง")</f>
        <v>ชาย</v>
      </c>
      <c r="F5" s="124">
        <v>2</v>
      </c>
      <c r="G5" s="125">
        <v>2</v>
      </c>
      <c r="H5" s="125">
        <v>2</v>
      </c>
      <c r="I5" s="125">
        <v>4</v>
      </c>
      <c r="J5" s="125">
        <v>2</v>
      </c>
      <c r="K5" s="127">
        <v>1</v>
      </c>
      <c r="L5" s="128">
        <v>3</v>
      </c>
      <c r="M5" s="125">
        <v>1</v>
      </c>
      <c r="N5" s="125">
        <v>3</v>
      </c>
      <c r="O5" s="125">
        <v>3</v>
      </c>
      <c r="P5" s="125">
        <v>4</v>
      </c>
      <c r="Q5" s="126">
        <v>3</v>
      </c>
      <c r="R5" s="124">
        <v>4</v>
      </c>
      <c r="S5" s="125">
        <v>4</v>
      </c>
      <c r="T5" s="125">
        <v>4</v>
      </c>
      <c r="U5" s="125">
        <v>4</v>
      </c>
      <c r="V5" s="125">
        <v>3</v>
      </c>
      <c r="W5" s="127">
        <v>3</v>
      </c>
      <c r="X5" s="128">
        <v>1</v>
      </c>
      <c r="Y5" s="125">
        <v>3</v>
      </c>
      <c r="Z5" s="125">
        <v>3</v>
      </c>
      <c r="AA5" s="125">
        <v>4</v>
      </c>
      <c r="AB5" s="125">
        <v>3</v>
      </c>
      <c r="AC5" s="126">
        <v>3</v>
      </c>
      <c r="AD5" s="124">
        <v>1</v>
      </c>
      <c r="AE5" s="125">
        <v>3</v>
      </c>
      <c r="AF5" s="125">
        <v>3</v>
      </c>
      <c r="AG5" s="125">
        <v>3</v>
      </c>
      <c r="AH5" s="125">
        <v>3</v>
      </c>
      <c r="AI5" s="127">
        <v>3</v>
      </c>
      <c r="AJ5" s="128">
        <v>4</v>
      </c>
      <c r="AK5" s="125">
        <v>3</v>
      </c>
      <c r="AL5" s="125">
        <v>4</v>
      </c>
      <c r="AM5" s="125">
        <v>4</v>
      </c>
      <c r="AN5" s="125">
        <v>1</v>
      </c>
      <c r="AO5" s="126">
        <v>4</v>
      </c>
      <c r="AP5" s="124">
        <v>3</v>
      </c>
      <c r="AQ5" s="125">
        <v>3</v>
      </c>
      <c r="AR5" s="125">
        <v>3</v>
      </c>
      <c r="AS5" s="127">
        <v>3</v>
      </c>
      <c r="AT5" s="128">
        <v>3</v>
      </c>
      <c r="AU5" s="125">
        <v>3</v>
      </c>
      <c r="AV5" s="125">
        <v>3</v>
      </c>
      <c r="AW5" s="125">
        <v>3</v>
      </c>
      <c r="AX5" s="125">
        <v>3</v>
      </c>
      <c r="AY5" s="126">
        <v>3</v>
      </c>
      <c r="AZ5" s="124">
        <v>3</v>
      </c>
      <c r="BA5" s="125">
        <v>3</v>
      </c>
      <c r="BB5" s="125">
        <v>3</v>
      </c>
      <c r="BC5" s="125">
        <v>3</v>
      </c>
      <c r="BD5" s="125">
        <v>1</v>
      </c>
      <c r="BE5" s="127">
        <v>3</v>
      </c>
      <c r="BF5" s="170">
        <f t="shared" ref="BF5:BF43" si="0">AG5+AL5+AQ5+AT5+BD5</f>
        <v>14</v>
      </c>
      <c r="BG5" s="100">
        <f t="shared" ref="BG5:BG43" si="1">SUM(F5:K5)</f>
        <v>13</v>
      </c>
      <c r="BH5" s="100">
        <f t="shared" ref="BH5:BH43" si="2">SUM(L5:Q5)</f>
        <v>17</v>
      </c>
      <c r="BI5" s="100">
        <f t="shared" ref="BI5:BI43" si="3">SUM(R5:W5)</f>
        <v>22</v>
      </c>
      <c r="BJ5" s="100">
        <f t="shared" ref="BJ5:BJ43" si="4">SUM(X5:AC5)</f>
        <v>17</v>
      </c>
      <c r="BK5" s="100">
        <f t="shared" ref="BK5:BK43" si="5">SUM(AD5:AI5)</f>
        <v>16</v>
      </c>
      <c r="BL5" s="100"/>
      <c r="BM5" s="100"/>
      <c r="BN5" s="100">
        <f t="shared" ref="BN5:BN43" si="6">SUM(AJ5:AO5)</f>
        <v>20</v>
      </c>
      <c r="BO5" s="100"/>
      <c r="BP5" s="100"/>
      <c r="BQ5" s="100"/>
      <c r="BR5" s="100">
        <f t="shared" ref="BR5:BR43" si="7">SUM(AP5:AS5)</f>
        <v>12</v>
      </c>
      <c r="BS5" s="100"/>
      <c r="BT5" s="100"/>
      <c r="BU5" s="100"/>
      <c r="BV5" s="100">
        <f t="shared" ref="BV5:BV43" si="8">SUM(AT5:AY5)</f>
        <v>18</v>
      </c>
      <c r="BW5" s="100"/>
      <c r="BX5" s="101">
        <f t="shared" ref="BX5:BX43" si="9">SUM(AZ5:BE5)</f>
        <v>16</v>
      </c>
      <c r="BY5" s="9"/>
    </row>
    <row r="6" spans="1:77" s="10" customFormat="1" ht="18" customHeight="1" x14ac:dyDescent="0.45">
      <c r="A6" s="11" t="s">
        <v>7</v>
      </c>
      <c r="B6" s="12" t="str">
        <f>กรอกคะแนน!B6</f>
        <v>11</v>
      </c>
      <c r="C6" s="247" t="str">
        <f>กรอกคะแนน!C6</f>
        <v>01489</v>
      </c>
      <c r="D6" s="252" t="str">
        <f>กรอกคะแนน!D6</f>
        <v>เด็กชายชิษณุพงศ์   ชูโตศรี</v>
      </c>
      <c r="E6" s="171" t="str">
        <f>IF(กรอกคะแนน!E6=1,"ชาย","หญิง")</f>
        <v>ชาย</v>
      </c>
      <c r="F6" s="124">
        <v>3</v>
      </c>
      <c r="G6" s="125">
        <v>3</v>
      </c>
      <c r="H6" s="125">
        <v>3</v>
      </c>
      <c r="I6" s="125">
        <v>3</v>
      </c>
      <c r="J6" s="125">
        <v>3</v>
      </c>
      <c r="K6" s="127">
        <v>3</v>
      </c>
      <c r="L6" s="128">
        <v>3</v>
      </c>
      <c r="M6" s="125">
        <v>4</v>
      </c>
      <c r="N6" s="125">
        <v>3</v>
      </c>
      <c r="O6" s="125">
        <v>3</v>
      </c>
      <c r="P6" s="125">
        <v>4</v>
      </c>
      <c r="Q6" s="126">
        <v>3</v>
      </c>
      <c r="R6" s="124">
        <v>4</v>
      </c>
      <c r="S6" s="125">
        <v>3</v>
      </c>
      <c r="T6" s="125">
        <v>3</v>
      </c>
      <c r="U6" s="125">
        <v>4</v>
      </c>
      <c r="V6" s="125">
        <v>3</v>
      </c>
      <c r="W6" s="127">
        <v>4</v>
      </c>
      <c r="X6" s="128">
        <v>4</v>
      </c>
      <c r="Y6" s="125">
        <v>3</v>
      </c>
      <c r="Z6" s="125">
        <v>3</v>
      </c>
      <c r="AA6" s="125">
        <v>4</v>
      </c>
      <c r="AB6" s="125">
        <v>3</v>
      </c>
      <c r="AC6" s="126">
        <v>3</v>
      </c>
      <c r="AD6" s="124">
        <v>2</v>
      </c>
      <c r="AE6" s="125">
        <v>2</v>
      </c>
      <c r="AF6" s="125">
        <v>2</v>
      </c>
      <c r="AG6" s="125">
        <v>2</v>
      </c>
      <c r="AH6" s="125">
        <v>1</v>
      </c>
      <c r="AI6" s="127">
        <v>3</v>
      </c>
      <c r="AJ6" s="128">
        <v>1</v>
      </c>
      <c r="AK6" s="125">
        <v>3</v>
      </c>
      <c r="AL6" s="125">
        <v>3</v>
      </c>
      <c r="AM6" s="125">
        <v>3</v>
      </c>
      <c r="AN6" s="125">
        <v>3</v>
      </c>
      <c r="AO6" s="126">
        <v>3</v>
      </c>
      <c r="AP6" s="124">
        <v>4</v>
      </c>
      <c r="AQ6" s="125">
        <v>3</v>
      </c>
      <c r="AR6" s="125">
        <v>3</v>
      </c>
      <c r="AS6" s="127">
        <v>3</v>
      </c>
      <c r="AT6" s="128">
        <v>3</v>
      </c>
      <c r="AU6" s="125">
        <v>3</v>
      </c>
      <c r="AV6" s="125">
        <v>3</v>
      </c>
      <c r="AW6" s="125">
        <v>3</v>
      </c>
      <c r="AX6" s="125">
        <v>4</v>
      </c>
      <c r="AY6" s="126">
        <v>4</v>
      </c>
      <c r="AZ6" s="124">
        <v>3</v>
      </c>
      <c r="BA6" s="125">
        <v>3</v>
      </c>
      <c r="BB6" s="125">
        <v>4</v>
      </c>
      <c r="BC6" s="125">
        <v>3</v>
      </c>
      <c r="BD6" s="125">
        <v>4</v>
      </c>
      <c r="BE6" s="127">
        <v>4</v>
      </c>
      <c r="BF6" s="170">
        <f t="shared" si="0"/>
        <v>15</v>
      </c>
      <c r="BG6" s="100">
        <f t="shared" si="1"/>
        <v>18</v>
      </c>
      <c r="BH6" s="100">
        <f t="shared" si="2"/>
        <v>20</v>
      </c>
      <c r="BI6" s="100">
        <f t="shared" si="3"/>
        <v>21</v>
      </c>
      <c r="BJ6" s="100">
        <f t="shared" si="4"/>
        <v>20</v>
      </c>
      <c r="BK6" s="100">
        <f t="shared" si="5"/>
        <v>12</v>
      </c>
      <c r="BL6" s="100"/>
      <c r="BM6" s="100"/>
      <c r="BN6" s="100">
        <f t="shared" si="6"/>
        <v>16</v>
      </c>
      <c r="BO6" s="100"/>
      <c r="BP6" s="100"/>
      <c r="BQ6" s="100"/>
      <c r="BR6" s="100">
        <f t="shared" si="7"/>
        <v>13</v>
      </c>
      <c r="BS6" s="100"/>
      <c r="BT6" s="100"/>
      <c r="BU6" s="100"/>
      <c r="BV6" s="100">
        <f t="shared" si="8"/>
        <v>20</v>
      </c>
      <c r="BW6" s="100"/>
      <c r="BX6" s="101">
        <f t="shared" si="9"/>
        <v>21</v>
      </c>
      <c r="BY6" s="9"/>
    </row>
    <row r="7" spans="1:77" s="10" customFormat="1" ht="18" customHeight="1" x14ac:dyDescent="0.45">
      <c r="A7" s="11" t="s">
        <v>8</v>
      </c>
      <c r="B7" s="12" t="str">
        <f>กรอกคะแนน!B7</f>
        <v>11</v>
      </c>
      <c r="C7" s="247" t="str">
        <f>กรอกคะแนน!C7</f>
        <v>01490</v>
      </c>
      <c r="D7" s="252" t="str">
        <f>กรอกคะแนน!D7</f>
        <v>เด็กชายณัฐวุฒิ   โสภา</v>
      </c>
      <c r="E7" s="171" t="str">
        <f>IF(กรอกคะแนน!E7=1,"ชาย","หญิง")</f>
        <v>ชาย</v>
      </c>
      <c r="F7" s="124">
        <v>1</v>
      </c>
      <c r="G7" s="125">
        <v>4</v>
      </c>
      <c r="H7" s="125">
        <v>4</v>
      </c>
      <c r="I7" s="125">
        <v>1</v>
      </c>
      <c r="J7" s="125">
        <v>3</v>
      </c>
      <c r="K7" s="127">
        <v>3</v>
      </c>
      <c r="L7" s="128">
        <v>2</v>
      </c>
      <c r="M7" s="125">
        <v>3</v>
      </c>
      <c r="N7" s="125">
        <v>4</v>
      </c>
      <c r="O7" s="125">
        <v>3</v>
      </c>
      <c r="P7" s="125">
        <v>3</v>
      </c>
      <c r="Q7" s="126">
        <v>3</v>
      </c>
      <c r="R7" s="124">
        <v>4</v>
      </c>
      <c r="S7" s="125">
        <v>3</v>
      </c>
      <c r="T7" s="125">
        <v>3</v>
      </c>
      <c r="U7" s="125">
        <v>3</v>
      </c>
      <c r="V7" s="125">
        <v>3</v>
      </c>
      <c r="W7" s="127">
        <v>4</v>
      </c>
      <c r="X7" s="128">
        <v>3</v>
      </c>
      <c r="Y7" s="125">
        <v>3</v>
      </c>
      <c r="Z7" s="125">
        <v>3</v>
      </c>
      <c r="AA7" s="125">
        <v>3</v>
      </c>
      <c r="AB7" s="125">
        <v>3</v>
      </c>
      <c r="AC7" s="126">
        <v>3</v>
      </c>
      <c r="AD7" s="124">
        <v>3</v>
      </c>
      <c r="AE7" s="125">
        <v>2</v>
      </c>
      <c r="AF7" s="125">
        <v>2</v>
      </c>
      <c r="AG7" s="125">
        <v>2</v>
      </c>
      <c r="AH7" s="125">
        <v>2</v>
      </c>
      <c r="AI7" s="127">
        <v>1</v>
      </c>
      <c r="AJ7" s="128">
        <v>3</v>
      </c>
      <c r="AK7" s="125">
        <v>4</v>
      </c>
      <c r="AL7" s="125">
        <v>3</v>
      </c>
      <c r="AM7" s="125">
        <v>3</v>
      </c>
      <c r="AN7" s="125">
        <v>4</v>
      </c>
      <c r="AO7" s="126">
        <v>1</v>
      </c>
      <c r="AP7" s="124">
        <v>3</v>
      </c>
      <c r="AQ7" s="125">
        <v>3</v>
      </c>
      <c r="AR7" s="125">
        <v>3</v>
      </c>
      <c r="AS7" s="127">
        <v>3</v>
      </c>
      <c r="AT7" s="128">
        <v>3</v>
      </c>
      <c r="AU7" s="125">
        <v>3</v>
      </c>
      <c r="AV7" s="125">
        <v>3</v>
      </c>
      <c r="AW7" s="125">
        <v>4</v>
      </c>
      <c r="AX7" s="125">
        <v>4</v>
      </c>
      <c r="AY7" s="126">
        <v>4</v>
      </c>
      <c r="AZ7" s="124">
        <v>4</v>
      </c>
      <c r="BA7" s="125">
        <v>1</v>
      </c>
      <c r="BB7" s="125">
        <v>1</v>
      </c>
      <c r="BC7" s="125">
        <v>3</v>
      </c>
      <c r="BD7" s="125">
        <v>4</v>
      </c>
      <c r="BE7" s="127">
        <v>3</v>
      </c>
      <c r="BF7" s="170">
        <f t="shared" si="0"/>
        <v>15</v>
      </c>
      <c r="BG7" s="100">
        <f t="shared" si="1"/>
        <v>16</v>
      </c>
      <c r="BH7" s="100">
        <f t="shared" si="2"/>
        <v>18</v>
      </c>
      <c r="BI7" s="100">
        <f t="shared" si="3"/>
        <v>20</v>
      </c>
      <c r="BJ7" s="100">
        <f t="shared" si="4"/>
        <v>18</v>
      </c>
      <c r="BK7" s="100">
        <f t="shared" si="5"/>
        <v>12</v>
      </c>
      <c r="BL7" s="100"/>
      <c r="BM7" s="100"/>
      <c r="BN7" s="100">
        <f t="shared" si="6"/>
        <v>18</v>
      </c>
      <c r="BO7" s="100"/>
      <c r="BP7" s="100"/>
      <c r="BQ7" s="100"/>
      <c r="BR7" s="100">
        <f t="shared" si="7"/>
        <v>12</v>
      </c>
      <c r="BS7" s="100"/>
      <c r="BT7" s="100"/>
      <c r="BU7" s="100"/>
      <c r="BV7" s="100">
        <f t="shared" si="8"/>
        <v>21</v>
      </c>
      <c r="BW7" s="100"/>
      <c r="BX7" s="101">
        <f t="shared" si="9"/>
        <v>16</v>
      </c>
      <c r="BY7" s="9"/>
    </row>
    <row r="8" spans="1:77" s="10" customFormat="1" ht="18" customHeight="1" x14ac:dyDescent="0.45">
      <c r="A8" s="11" t="s">
        <v>9</v>
      </c>
      <c r="B8" s="12" t="str">
        <f>กรอกคะแนน!B8</f>
        <v>11</v>
      </c>
      <c r="C8" s="247" t="str">
        <f>กรอกคะแนน!C8</f>
        <v>01491</v>
      </c>
      <c r="D8" s="252" t="str">
        <f>กรอกคะแนน!D8</f>
        <v>เด็กชายณัฐวุฒิ   เพียรรัตน์</v>
      </c>
      <c r="E8" s="171" t="str">
        <f>IF(กรอกคะแนน!E8=1,"ชาย","หญิง")</f>
        <v>ชาย</v>
      </c>
      <c r="F8" s="124">
        <v>3</v>
      </c>
      <c r="G8" s="125">
        <v>3</v>
      </c>
      <c r="H8" s="125">
        <v>3</v>
      </c>
      <c r="I8" s="125">
        <v>3</v>
      </c>
      <c r="J8" s="125">
        <v>3</v>
      </c>
      <c r="K8" s="127">
        <v>3</v>
      </c>
      <c r="L8" s="128">
        <v>3</v>
      </c>
      <c r="M8" s="125">
        <v>3</v>
      </c>
      <c r="N8" s="125">
        <v>3</v>
      </c>
      <c r="O8" s="125">
        <v>3</v>
      </c>
      <c r="P8" s="125">
        <v>3</v>
      </c>
      <c r="Q8" s="126">
        <v>3</v>
      </c>
      <c r="R8" s="124">
        <v>4</v>
      </c>
      <c r="S8" s="125">
        <v>3</v>
      </c>
      <c r="T8" s="125">
        <v>3</v>
      </c>
      <c r="U8" s="125">
        <v>3</v>
      </c>
      <c r="V8" s="125">
        <v>3</v>
      </c>
      <c r="W8" s="127">
        <v>3</v>
      </c>
      <c r="X8" s="128">
        <v>3</v>
      </c>
      <c r="Y8" s="125">
        <v>3</v>
      </c>
      <c r="Z8" s="125">
        <v>3</v>
      </c>
      <c r="AA8" s="125">
        <v>3</v>
      </c>
      <c r="AB8" s="125">
        <v>3</v>
      </c>
      <c r="AC8" s="126">
        <v>3</v>
      </c>
      <c r="AD8" s="124">
        <v>3</v>
      </c>
      <c r="AE8" s="125">
        <v>3</v>
      </c>
      <c r="AF8" s="125">
        <v>3</v>
      </c>
      <c r="AG8" s="125">
        <v>3</v>
      </c>
      <c r="AH8" s="125">
        <v>3</v>
      </c>
      <c r="AI8" s="127">
        <v>3</v>
      </c>
      <c r="AJ8" s="128">
        <v>3</v>
      </c>
      <c r="AK8" s="125">
        <v>4</v>
      </c>
      <c r="AL8" s="125">
        <v>3</v>
      </c>
      <c r="AM8" s="125">
        <v>3</v>
      </c>
      <c r="AN8" s="125">
        <v>4</v>
      </c>
      <c r="AO8" s="126">
        <v>3</v>
      </c>
      <c r="AP8" s="124">
        <v>3</v>
      </c>
      <c r="AQ8" s="125">
        <v>3</v>
      </c>
      <c r="AR8" s="125">
        <v>3</v>
      </c>
      <c r="AS8" s="127">
        <v>3</v>
      </c>
      <c r="AT8" s="128">
        <v>3</v>
      </c>
      <c r="AU8" s="125">
        <v>3</v>
      </c>
      <c r="AV8" s="125">
        <v>3</v>
      </c>
      <c r="AW8" s="125">
        <v>3</v>
      </c>
      <c r="AX8" s="125">
        <v>3</v>
      </c>
      <c r="AY8" s="126">
        <v>3</v>
      </c>
      <c r="AZ8" s="124">
        <v>1</v>
      </c>
      <c r="BA8" s="125">
        <v>2</v>
      </c>
      <c r="BB8" s="125">
        <v>2</v>
      </c>
      <c r="BC8" s="125">
        <v>3</v>
      </c>
      <c r="BD8" s="125">
        <v>3</v>
      </c>
      <c r="BE8" s="127">
        <v>3</v>
      </c>
      <c r="BF8" s="170">
        <f t="shared" si="0"/>
        <v>15</v>
      </c>
      <c r="BG8" s="100">
        <f t="shared" si="1"/>
        <v>18</v>
      </c>
      <c r="BH8" s="100">
        <f t="shared" si="2"/>
        <v>18</v>
      </c>
      <c r="BI8" s="100">
        <f t="shared" si="3"/>
        <v>19</v>
      </c>
      <c r="BJ8" s="100">
        <f t="shared" si="4"/>
        <v>18</v>
      </c>
      <c r="BK8" s="100">
        <f t="shared" si="5"/>
        <v>18</v>
      </c>
      <c r="BL8" s="100"/>
      <c r="BM8" s="100"/>
      <c r="BN8" s="100">
        <f t="shared" si="6"/>
        <v>20</v>
      </c>
      <c r="BO8" s="100"/>
      <c r="BP8" s="100"/>
      <c r="BQ8" s="100"/>
      <c r="BR8" s="100">
        <f t="shared" si="7"/>
        <v>12</v>
      </c>
      <c r="BS8" s="100"/>
      <c r="BT8" s="100"/>
      <c r="BU8" s="100"/>
      <c r="BV8" s="100">
        <f t="shared" si="8"/>
        <v>18</v>
      </c>
      <c r="BW8" s="100"/>
      <c r="BX8" s="101">
        <f t="shared" si="9"/>
        <v>14</v>
      </c>
      <c r="BY8" s="9"/>
    </row>
    <row r="9" spans="1:77" s="10" customFormat="1" ht="18" customHeight="1" x14ac:dyDescent="0.45">
      <c r="A9" s="169" t="s">
        <v>10</v>
      </c>
      <c r="B9" s="12" t="str">
        <f>กรอกคะแนน!B9</f>
        <v>11</v>
      </c>
      <c r="C9" s="247" t="str">
        <f>กรอกคะแนน!C9</f>
        <v>01492</v>
      </c>
      <c r="D9" s="252" t="str">
        <f>กรอกคะแนน!D9</f>
        <v>เด็กชายธนภัทร</v>
      </c>
      <c r="E9" s="171" t="str">
        <f>IF(กรอกคะแนน!E9=1,"ชาย","หญิง")</f>
        <v>ชาย</v>
      </c>
      <c r="F9" s="124">
        <v>3</v>
      </c>
      <c r="G9" s="125">
        <v>3</v>
      </c>
      <c r="H9" s="125">
        <v>3</v>
      </c>
      <c r="I9" s="125">
        <v>3</v>
      </c>
      <c r="J9" s="125">
        <v>3</v>
      </c>
      <c r="K9" s="127">
        <v>1</v>
      </c>
      <c r="L9" s="128">
        <v>3</v>
      </c>
      <c r="M9" s="125">
        <v>3</v>
      </c>
      <c r="N9" s="125">
        <v>3</v>
      </c>
      <c r="O9" s="125">
        <v>3</v>
      </c>
      <c r="P9" s="125">
        <v>3</v>
      </c>
      <c r="Q9" s="126">
        <v>3</v>
      </c>
      <c r="R9" s="124">
        <v>4</v>
      </c>
      <c r="S9" s="125">
        <v>3</v>
      </c>
      <c r="T9" s="125">
        <v>4</v>
      </c>
      <c r="U9" s="125">
        <v>3</v>
      </c>
      <c r="V9" s="125">
        <v>3</v>
      </c>
      <c r="W9" s="127">
        <v>4</v>
      </c>
      <c r="X9" s="128">
        <v>4</v>
      </c>
      <c r="Y9" s="125">
        <v>3</v>
      </c>
      <c r="Z9" s="125">
        <v>3</v>
      </c>
      <c r="AA9" s="125">
        <v>3</v>
      </c>
      <c r="AB9" s="125">
        <v>3</v>
      </c>
      <c r="AC9" s="126">
        <v>3</v>
      </c>
      <c r="AD9" s="124">
        <v>3</v>
      </c>
      <c r="AE9" s="125">
        <v>3</v>
      </c>
      <c r="AF9" s="125">
        <v>3</v>
      </c>
      <c r="AG9" s="125">
        <v>4</v>
      </c>
      <c r="AH9" s="125">
        <v>3</v>
      </c>
      <c r="AI9" s="127">
        <v>3</v>
      </c>
      <c r="AJ9" s="128">
        <v>3</v>
      </c>
      <c r="AK9" s="125">
        <v>3</v>
      </c>
      <c r="AL9" s="125">
        <v>3</v>
      </c>
      <c r="AM9" s="125">
        <v>3</v>
      </c>
      <c r="AN9" s="125">
        <v>1</v>
      </c>
      <c r="AO9" s="126">
        <v>3</v>
      </c>
      <c r="AP9" s="124">
        <v>3</v>
      </c>
      <c r="AQ9" s="125">
        <v>3</v>
      </c>
      <c r="AR9" s="125">
        <v>1</v>
      </c>
      <c r="AS9" s="127">
        <v>3</v>
      </c>
      <c r="AT9" s="128">
        <v>3</v>
      </c>
      <c r="AU9" s="125">
        <v>3</v>
      </c>
      <c r="AV9" s="125">
        <v>4</v>
      </c>
      <c r="AW9" s="125">
        <v>4</v>
      </c>
      <c r="AX9" s="125">
        <v>3</v>
      </c>
      <c r="AY9" s="126">
        <v>4</v>
      </c>
      <c r="AZ9" s="124">
        <v>3</v>
      </c>
      <c r="BA9" s="125">
        <v>3</v>
      </c>
      <c r="BB9" s="125">
        <v>3</v>
      </c>
      <c r="BC9" s="125">
        <v>3</v>
      </c>
      <c r="BD9" s="125">
        <v>3</v>
      </c>
      <c r="BE9" s="127">
        <v>3</v>
      </c>
      <c r="BF9" s="170">
        <f t="shared" si="0"/>
        <v>16</v>
      </c>
      <c r="BG9" s="100">
        <f t="shared" si="1"/>
        <v>16</v>
      </c>
      <c r="BH9" s="100">
        <f t="shared" si="2"/>
        <v>18</v>
      </c>
      <c r="BI9" s="100">
        <f t="shared" si="3"/>
        <v>21</v>
      </c>
      <c r="BJ9" s="100">
        <f t="shared" si="4"/>
        <v>19</v>
      </c>
      <c r="BK9" s="100">
        <f t="shared" si="5"/>
        <v>19</v>
      </c>
      <c r="BL9" s="100"/>
      <c r="BM9" s="100"/>
      <c r="BN9" s="100">
        <f t="shared" si="6"/>
        <v>16</v>
      </c>
      <c r="BO9" s="100"/>
      <c r="BP9" s="100"/>
      <c r="BQ9" s="100"/>
      <c r="BR9" s="100">
        <f t="shared" si="7"/>
        <v>10</v>
      </c>
      <c r="BS9" s="100"/>
      <c r="BT9" s="100"/>
      <c r="BU9" s="100"/>
      <c r="BV9" s="100">
        <f t="shared" si="8"/>
        <v>21</v>
      </c>
      <c r="BW9" s="100"/>
      <c r="BX9" s="101">
        <f t="shared" si="9"/>
        <v>18</v>
      </c>
      <c r="BY9" s="9"/>
    </row>
    <row r="10" spans="1:77" s="10" customFormat="1" ht="18" customHeight="1" x14ac:dyDescent="0.45">
      <c r="A10" s="11" t="s">
        <v>11</v>
      </c>
      <c r="B10" s="12" t="str">
        <f>กรอกคะแนน!B10</f>
        <v>11</v>
      </c>
      <c r="C10" s="247" t="str">
        <f>กรอกคะแนน!C10</f>
        <v>01493</v>
      </c>
      <c r="D10" s="252" t="str">
        <f>กรอกคะแนน!D10</f>
        <v>เด็กชายนนทรี   ศรชัย</v>
      </c>
      <c r="E10" s="171" t="str">
        <f>IF(กรอกคะแนน!E10=1,"ชาย","หญิง")</f>
        <v>ชาย</v>
      </c>
      <c r="F10" s="124">
        <v>1</v>
      </c>
      <c r="G10" s="125">
        <v>2</v>
      </c>
      <c r="H10" s="125">
        <v>3</v>
      </c>
      <c r="I10" s="125">
        <v>1</v>
      </c>
      <c r="J10" s="125">
        <v>2</v>
      </c>
      <c r="K10" s="127">
        <v>3</v>
      </c>
      <c r="L10" s="128">
        <v>3</v>
      </c>
      <c r="M10" s="125">
        <v>3</v>
      </c>
      <c r="N10" s="125">
        <v>4</v>
      </c>
      <c r="O10" s="125">
        <v>3</v>
      </c>
      <c r="P10" s="125">
        <v>4</v>
      </c>
      <c r="Q10" s="126">
        <v>3</v>
      </c>
      <c r="R10" s="124">
        <v>4</v>
      </c>
      <c r="S10" s="125">
        <v>4</v>
      </c>
      <c r="T10" s="125">
        <v>3</v>
      </c>
      <c r="U10" s="125">
        <v>4</v>
      </c>
      <c r="V10" s="125">
        <v>3</v>
      </c>
      <c r="W10" s="127">
        <v>4</v>
      </c>
      <c r="X10" s="128">
        <v>3</v>
      </c>
      <c r="Y10" s="125">
        <v>3</v>
      </c>
      <c r="Z10" s="125">
        <v>3</v>
      </c>
      <c r="AA10" s="125">
        <v>3</v>
      </c>
      <c r="AB10" s="125">
        <v>3</v>
      </c>
      <c r="AC10" s="126">
        <v>3</v>
      </c>
      <c r="AD10" s="124">
        <v>3</v>
      </c>
      <c r="AE10" s="125">
        <v>3</v>
      </c>
      <c r="AF10" s="125">
        <v>3</v>
      </c>
      <c r="AG10" s="125">
        <v>3</v>
      </c>
      <c r="AH10" s="125">
        <v>3</v>
      </c>
      <c r="AI10" s="127">
        <v>3</v>
      </c>
      <c r="AJ10" s="128">
        <v>3</v>
      </c>
      <c r="AK10" s="125">
        <v>3</v>
      </c>
      <c r="AL10" s="125">
        <v>3</v>
      </c>
      <c r="AM10" s="125">
        <v>3</v>
      </c>
      <c r="AN10" s="125">
        <v>3</v>
      </c>
      <c r="AO10" s="126">
        <v>3</v>
      </c>
      <c r="AP10" s="124">
        <v>3</v>
      </c>
      <c r="AQ10" s="125">
        <v>3</v>
      </c>
      <c r="AR10" s="125">
        <v>3</v>
      </c>
      <c r="AS10" s="127">
        <v>4</v>
      </c>
      <c r="AT10" s="128">
        <v>3</v>
      </c>
      <c r="AU10" s="125">
        <v>3</v>
      </c>
      <c r="AV10" s="125">
        <v>3</v>
      </c>
      <c r="AW10" s="125">
        <v>3</v>
      </c>
      <c r="AX10" s="125">
        <v>3</v>
      </c>
      <c r="AY10" s="126">
        <v>3</v>
      </c>
      <c r="AZ10" s="124">
        <v>3</v>
      </c>
      <c r="BA10" s="125">
        <v>3</v>
      </c>
      <c r="BB10" s="125">
        <v>3</v>
      </c>
      <c r="BC10" s="125">
        <v>3</v>
      </c>
      <c r="BD10" s="125">
        <v>4</v>
      </c>
      <c r="BE10" s="127">
        <v>4</v>
      </c>
      <c r="BF10" s="170">
        <f t="shared" si="0"/>
        <v>16</v>
      </c>
      <c r="BG10" s="100">
        <f t="shared" si="1"/>
        <v>12</v>
      </c>
      <c r="BH10" s="100">
        <f t="shared" si="2"/>
        <v>20</v>
      </c>
      <c r="BI10" s="100">
        <f t="shared" si="3"/>
        <v>22</v>
      </c>
      <c r="BJ10" s="100">
        <f t="shared" si="4"/>
        <v>18</v>
      </c>
      <c r="BK10" s="100">
        <f t="shared" si="5"/>
        <v>18</v>
      </c>
      <c r="BL10" s="100"/>
      <c r="BM10" s="100"/>
      <c r="BN10" s="100">
        <f t="shared" si="6"/>
        <v>18</v>
      </c>
      <c r="BO10" s="100"/>
      <c r="BP10" s="100"/>
      <c r="BQ10" s="100"/>
      <c r="BR10" s="100">
        <f t="shared" si="7"/>
        <v>13</v>
      </c>
      <c r="BS10" s="100"/>
      <c r="BT10" s="100"/>
      <c r="BU10" s="100"/>
      <c r="BV10" s="100">
        <f t="shared" si="8"/>
        <v>18</v>
      </c>
      <c r="BW10" s="100"/>
      <c r="BX10" s="101">
        <f t="shared" si="9"/>
        <v>20</v>
      </c>
      <c r="BY10" s="9"/>
    </row>
    <row r="11" spans="1:77" s="10" customFormat="1" ht="18" customHeight="1" x14ac:dyDescent="0.45">
      <c r="A11" s="11" t="s">
        <v>12</v>
      </c>
      <c r="B11" s="12" t="str">
        <f>กรอกคะแนน!B11</f>
        <v>11</v>
      </c>
      <c r="C11" s="247" t="str">
        <f>กรอกคะแนน!C11</f>
        <v>01494</v>
      </c>
      <c r="D11" s="252" t="str">
        <f>กรอกคะแนน!D11</f>
        <v>เด็กชายไพโรจน์   ขุนแก้ว</v>
      </c>
      <c r="E11" s="171" t="str">
        <f>IF(กรอกคะแนน!E11=1,"ชาย","หญิง")</f>
        <v>ชาย</v>
      </c>
      <c r="F11" s="124">
        <v>1</v>
      </c>
      <c r="G11" s="125">
        <v>3</v>
      </c>
      <c r="H11" s="125">
        <v>4</v>
      </c>
      <c r="I11" s="125">
        <v>3</v>
      </c>
      <c r="J11" s="125">
        <v>3</v>
      </c>
      <c r="K11" s="127">
        <v>3</v>
      </c>
      <c r="L11" s="128">
        <v>3</v>
      </c>
      <c r="M11" s="125">
        <v>3</v>
      </c>
      <c r="N11" s="125">
        <v>4</v>
      </c>
      <c r="O11" s="125">
        <v>3</v>
      </c>
      <c r="P11" s="125">
        <v>3</v>
      </c>
      <c r="Q11" s="126">
        <v>3</v>
      </c>
      <c r="R11" s="124">
        <v>3</v>
      </c>
      <c r="S11" s="125">
        <v>3</v>
      </c>
      <c r="T11" s="125">
        <v>4</v>
      </c>
      <c r="U11" s="125">
        <v>4</v>
      </c>
      <c r="V11" s="125">
        <v>3</v>
      </c>
      <c r="W11" s="127">
        <v>3</v>
      </c>
      <c r="X11" s="128">
        <v>4</v>
      </c>
      <c r="Y11" s="125">
        <v>3</v>
      </c>
      <c r="Z11" s="125">
        <v>3</v>
      </c>
      <c r="AA11" s="125">
        <v>3</v>
      </c>
      <c r="AB11" s="125">
        <v>3</v>
      </c>
      <c r="AC11" s="126">
        <v>3</v>
      </c>
      <c r="AD11" s="124">
        <v>3</v>
      </c>
      <c r="AE11" s="125">
        <v>3</v>
      </c>
      <c r="AF11" s="125">
        <v>3</v>
      </c>
      <c r="AG11" s="125">
        <v>3</v>
      </c>
      <c r="AH11" s="125">
        <v>1</v>
      </c>
      <c r="AI11" s="127">
        <v>4</v>
      </c>
      <c r="AJ11" s="128">
        <v>3</v>
      </c>
      <c r="AK11" s="125">
        <v>4</v>
      </c>
      <c r="AL11" s="125">
        <v>3</v>
      </c>
      <c r="AM11" s="125">
        <v>3</v>
      </c>
      <c r="AN11" s="125">
        <v>3</v>
      </c>
      <c r="AO11" s="126">
        <v>3</v>
      </c>
      <c r="AP11" s="124">
        <v>4</v>
      </c>
      <c r="AQ11" s="125">
        <v>3</v>
      </c>
      <c r="AR11" s="125">
        <v>1</v>
      </c>
      <c r="AS11" s="127">
        <v>3</v>
      </c>
      <c r="AT11" s="128">
        <v>3</v>
      </c>
      <c r="AU11" s="125">
        <v>4</v>
      </c>
      <c r="AV11" s="125">
        <v>4</v>
      </c>
      <c r="AW11" s="125">
        <v>3</v>
      </c>
      <c r="AX11" s="125">
        <v>3</v>
      </c>
      <c r="AY11" s="126">
        <v>4</v>
      </c>
      <c r="AZ11" s="124">
        <v>3</v>
      </c>
      <c r="BA11" s="125">
        <v>3</v>
      </c>
      <c r="BB11" s="125">
        <v>3</v>
      </c>
      <c r="BC11" s="125">
        <v>3</v>
      </c>
      <c r="BD11" s="125">
        <v>3</v>
      </c>
      <c r="BE11" s="127">
        <v>3</v>
      </c>
      <c r="BF11" s="170">
        <f t="shared" si="0"/>
        <v>15</v>
      </c>
      <c r="BG11" s="100">
        <f t="shared" si="1"/>
        <v>17</v>
      </c>
      <c r="BH11" s="100">
        <f t="shared" si="2"/>
        <v>19</v>
      </c>
      <c r="BI11" s="100">
        <f t="shared" si="3"/>
        <v>20</v>
      </c>
      <c r="BJ11" s="100">
        <f t="shared" si="4"/>
        <v>19</v>
      </c>
      <c r="BK11" s="100">
        <f t="shared" si="5"/>
        <v>17</v>
      </c>
      <c r="BL11" s="100"/>
      <c r="BM11" s="100"/>
      <c r="BN11" s="100">
        <f t="shared" si="6"/>
        <v>19</v>
      </c>
      <c r="BO11" s="100"/>
      <c r="BP11" s="100"/>
      <c r="BQ11" s="100"/>
      <c r="BR11" s="100">
        <f t="shared" si="7"/>
        <v>11</v>
      </c>
      <c r="BS11" s="100"/>
      <c r="BT11" s="100"/>
      <c r="BU11" s="100"/>
      <c r="BV11" s="100">
        <f t="shared" si="8"/>
        <v>21</v>
      </c>
      <c r="BW11" s="100"/>
      <c r="BX11" s="101">
        <f t="shared" si="9"/>
        <v>18</v>
      </c>
      <c r="BY11" s="9"/>
    </row>
    <row r="12" spans="1:77" s="10" customFormat="1" ht="18" customHeight="1" x14ac:dyDescent="0.45">
      <c r="A12" s="11" t="s">
        <v>13</v>
      </c>
      <c r="B12" s="12" t="str">
        <f>กรอกคะแนน!B12</f>
        <v>11</v>
      </c>
      <c r="C12" s="247" t="str">
        <f>กรอกคะแนน!C12</f>
        <v>01495</v>
      </c>
      <c r="D12" s="252" t="str">
        <f>กรอกคะแนน!D12</f>
        <v>เด็กชายมงคลชัย   อุดมศิลป์</v>
      </c>
      <c r="E12" s="171" t="str">
        <f>IF(กรอกคะแนน!E12=1,"ชาย","หญิง")</f>
        <v>ชาย</v>
      </c>
      <c r="F12" s="124">
        <v>3</v>
      </c>
      <c r="G12" s="125">
        <v>4</v>
      </c>
      <c r="H12" s="125">
        <v>1</v>
      </c>
      <c r="I12" s="125">
        <v>4</v>
      </c>
      <c r="J12" s="125">
        <v>3</v>
      </c>
      <c r="K12" s="127">
        <v>3</v>
      </c>
      <c r="L12" s="128">
        <v>3</v>
      </c>
      <c r="M12" s="125">
        <v>3</v>
      </c>
      <c r="N12" s="125">
        <v>3</v>
      </c>
      <c r="O12" s="125">
        <v>3</v>
      </c>
      <c r="P12" s="125">
        <v>3</v>
      </c>
      <c r="Q12" s="126">
        <v>3</v>
      </c>
      <c r="R12" s="124">
        <v>3</v>
      </c>
      <c r="S12" s="125">
        <v>3</v>
      </c>
      <c r="T12" s="125">
        <v>3</v>
      </c>
      <c r="U12" s="125">
        <v>3</v>
      </c>
      <c r="V12" s="125">
        <v>3</v>
      </c>
      <c r="W12" s="127">
        <v>3</v>
      </c>
      <c r="X12" s="128">
        <v>3</v>
      </c>
      <c r="Y12" s="125">
        <v>3</v>
      </c>
      <c r="Z12" s="125">
        <v>3</v>
      </c>
      <c r="AA12" s="125">
        <v>3</v>
      </c>
      <c r="AB12" s="125">
        <v>3</v>
      </c>
      <c r="AC12" s="126">
        <v>3</v>
      </c>
      <c r="AD12" s="124">
        <v>3</v>
      </c>
      <c r="AE12" s="125">
        <v>3</v>
      </c>
      <c r="AF12" s="125">
        <v>3</v>
      </c>
      <c r="AG12" s="125">
        <v>3</v>
      </c>
      <c r="AH12" s="125">
        <v>3</v>
      </c>
      <c r="AI12" s="127">
        <v>3</v>
      </c>
      <c r="AJ12" s="128">
        <v>4</v>
      </c>
      <c r="AK12" s="125">
        <v>3</v>
      </c>
      <c r="AL12" s="125">
        <v>3</v>
      </c>
      <c r="AM12" s="125">
        <v>3</v>
      </c>
      <c r="AN12" s="125">
        <v>3</v>
      </c>
      <c r="AO12" s="126">
        <v>1</v>
      </c>
      <c r="AP12" s="124">
        <v>3</v>
      </c>
      <c r="AQ12" s="125">
        <v>4</v>
      </c>
      <c r="AR12" s="125">
        <v>3</v>
      </c>
      <c r="AS12" s="127">
        <v>3</v>
      </c>
      <c r="AT12" s="128">
        <v>4</v>
      </c>
      <c r="AU12" s="125">
        <v>4</v>
      </c>
      <c r="AV12" s="125">
        <v>3</v>
      </c>
      <c r="AW12" s="125">
        <v>3</v>
      </c>
      <c r="AX12" s="125">
        <v>4</v>
      </c>
      <c r="AY12" s="126">
        <v>4</v>
      </c>
      <c r="AZ12" s="124">
        <v>3</v>
      </c>
      <c r="BA12" s="125">
        <v>1</v>
      </c>
      <c r="BB12" s="125">
        <v>4</v>
      </c>
      <c r="BC12" s="125">
        <v>3</v>
      </c>
      <c r="BD12" s="125">
        <v>3</v>
      </c>
      <c r="BE12" s="127">
        <v>3</v>
      </c>
      <c r="BF12" s="170">
        <f t="shared" si="0"/>
        <v>17</v>
      </c>
      <c r="BG12" s="100">
        <f t="shared" si="1"/>
        <v>18</v>
      </c>
      <c r="BH12" s="100">
        <f t="shared" si="2"/>
        <v>18</v>
      </c>
      <c r="BI12" s="100">
        <f t="shared" si="3"/>
        <v>18</v>
      </c>
      <c r="BJ12" s="100">
        <f t="shared" si="4"/>
        <v>18</v>
      </c>
      <c r="BK12" s="100">
        <f t="shared" si="5"/>
        <v>18</v>
      </c>
      <c r="BL12" s="100"/>
      <c r="BM12" s="100"/>
      <c r="BN12" s="100">
        <f t="shared" si="6"/>
        <v>17</v>
      </c>
      <c r="BO12" s="100"/>
      <c r="BP12" s="100"/>
      <c r="BQ12" s="100"/>
      <c r="BR12" s="100">
        <f t="shared" si="7"/>
        <v>13</v>
      </c>
      <c r="BS12" s="100"/>
      <c r="BT12" s="100"/>
      <c r="BU12" s="100"/>
      <c r="BV12" s="100">
        <f t="shared" si="8"/>
        <v>22</v>
      </c>
      <c r="BW12" s="100"/>
      <c r="BX12" s="101">
        <f t="shared" si="9"/>
        <v>17</v>
      </c>
      <c r="BY12" s="9"/>
    </row>
    <row r="13" spans="1:77" s="10" customFormat="1" ht="18" customHeight="1" x14ac:dyDescent="0.45">
      <c r="A13" s="11" t="s">
        <v>14</v>
      </c>
      <c r="B13" s="12" t="str">
        <f>กรอกคะแนน!B13</f>
        <v>11</v>
      </c>
      <c r="C13" s="247" t="str">
        <f>กรอกคะแนน!C13</f>
        <v>01496</v>
      </c>
      <c r="D13" s="252" t="str">
        <f>กรอกคะแนน!D13</f>
        <v>เด็กชายรัฐชานนท์  บุญประจวบ</v>
      </c>
      <c r="E13" s="171" t="str">
        <f>IF(กรอกคะแนน!E13=1,"ชาย","หญิง")</f>
        <v>ชาย</v>
      </c>
      <c r="F13" s="124">
        <v>3</v>
      </c>
      <c r="G13" s="125">
        <v>4</v>
      </c>
      <c r="H13" s="125">
        <v>1</v>
      </c>
      <c r="I13" s="125">
        <v>4</v>
      </c>
      <c r="J13" s="125">
        <v>3</v>
      </c>
      <c r="K13" s="127">
        <v>3</v>
      </c>
      <c r="L13" s="128">
        <v>3</v>
      </c>
      <c r="M13" s="125">
        <v>3</v>
      </c>
      <c r="N13" s="125">
        <v>3</v>
      </c>
      <c r="O13" s="125">
        <v>3</v>
      </c>
      <c r="P13" s="125">
        <v>3</v>
      </c>
      <c r="Q13" s="126">
        <v>3</v>
      </c>
      <c r="R13" s="124">
        <v>3</v>
      </c>
      <c r="S13" s="125">
        <v>4</v>
      </c>
      <c r="T13" s="125">
        <v>4</v>
      </c>
      <c r="U13" s="125">
        <v>3</v>
      </c>
      <c r="V13" s="125">
        <v>3</v>
      </c>
      <c r="W13" s="127">
        <v>3</v>
      </c>
      <c r="X13" s="128">
        <v>3</v>
      </c>
      <c r="Y13" s="125">
        <v>3</v>
      </c>
      <c r="Z13" s="125">
        <v>3</v>
      </c>
      <c r="AA13" s="125">
        <v>3</v>
      </c>
      <c r="AB13" s="125">
        <v>3</v>
      </c>
      <c r="AC13" s="126">
        <v>3</v>
      </c>
      <c r="AD13" s="124">
        <v>3</v>
      </c>
      <c r="AE13" s="125">
        <v>3</v>
      </c>
      <c r="AF13" s="125">
        <v>3</v>
      </c>
      <c r="AG13" s="125">
        <v>3</v>
      </c>
      <c r="AH13" s="125">
        <v>3</v>
      </c>
      <c r="AI13" s="127">
        <v>3</v>
      </c>
      <c r="AJ13" s="128">
        <v>4</v>
      </c>
      <c r="AK13" s="125">
        <v>3</v>
      </c>
      <c r="AL13" s="125">
        <v>3</v>
      </c>
      <c r="AM13" s="125">
        <v>3</v>
      </c>
      <c r="AN13" s="125">
        <v>3</v>
      </c>
      <c r="AO13" s="126">
        <v>1</v>
      </c>
      <c r="AP13" s="124">
        <v>3</v>
      </c>
      <c r="AQ13" s="125">
        <v>4</v>
      </c>
      <c r="AR13" s="125">
        <v>3</v>
      </c>
      <c r="AS13" s="127">
        <v>3</v>
      </c>
      <c r="AT13" s="128">
        <v>4</v>
      </c>
      <c r="AU13" s="125">
        <v>4</v>
      </c>
      <c r="AV13" s="125">
        <v>3</v>
      </c>
      <c r="AW13" s="125">
        <v>3</v>
      </c>
      <c r="AX13" s="125">
        <v>4</v>
      </c>
      <c r="AY13" s="126">
        <v>4</v>
      </c>
      <c r="AZ13" s="124">
        <v>3</v>
      </c>
      <c r="BA13" s="125">
        <v>1</v>
      </c>
      <c r="BB13" s="125">
        <v>4</v>
      </c>
      <c r="BC13" s="125">
        <v>3</v>
      </c>
      <c r="BD13" s="125">
        <v>3</v>
      </c>
      <c r="BE13" s="127">
        <v>3</v>
      </c>
      <c r="BF13" s="170">
        <f t="shared" si="0"/>
        <v>17</v>
      </c>
      <c r="BG13" s="100">
        <f t="shared" si="1"/>
        <v>18</v>
      </c>
      <c r="BH13" s="100">
        <f t="shared" si="2"/>
        <v>18</v>
      </c>
      <c r="BI13" s="100">
        <f t="shared" si="3"/>
        <v>20</v>
      </c>
      <c r="BJ13" s="100">
        <f t="shared" si="4"/>
        <v>18</v>
      </c>
      <c r="BK13" s="100">
        <f t="shared" si="5"/>
        <v>18</v>
      </c>
      <c r="BL13" s="100"/>
      <c r="BM13" s="100"/>
      <c r="BN13" s="100">
        <f t="shared" si="6"/>
        <v>17</v>
      </c>
      <c r="BO13" s="100"/>
      <c r="BP13" s="100"/>
      <c r="BQ13" s="100"/>
      <c r="BR13" s="100">
        <f t="shared" si="7"/>
        <v>13</v>
      </c>
      <c r="BS13" s="100"/>
      <c r="BT13" s="100"/>
      <c r="BU13" s="100"/>
      <c r="BV13" s="100">
        <f t="shared" si="8"/>
        <v>22</v>
      </c>
      <c r="BW13" s="100"/>
      <c r="BX13" s="101">
        <f t="shared" si="9"/>
        <v>17</v>
      </c>
      <c r="BY13" s="9"/>
    </row>
    <row r="14" spans="1:77" s="10" customFormat="1" ht="18" customHeight="1" x14ac:dyDescent="0.45">
      <c r="A14" s="169" t="s">
        <v>15</v>
      </c>
      <c r="B14" s="12" t="str">
        <f>กรอกคะแนน!B14</f>
        <v>11</v>
      </c>
      <c r="C14" s="247" t="str">
        <f>กรอกคะแนน!C14</f>
        <v>01497</v>
      </c>
      <c r="D14" s="252" t="str">
        <f>กรอกคะแนน!D14</f>
        <v>เด็กชายศุภกร   ศรทอง</v>
      </c>
      <c r="E14" s="171" t="str">
        <f>IF(กรอกคะแนน!E14=1,"ชาย","หญิง")</f>
        <v>ชาย</v>
      </c>
      <c r="F14" s="124">
        <v>3</v>
      </c>
      <c r="G14" s="125">
        <v>3</v>
      </c>
      <c r="H14" s="125">
        <v>3</v>
      </c>
      <c r="I14" s="125">
        <v>3</v>
      </c>
      <c r="J14" s="125">
        <v>3</v>
      </c>
      <c r="K14" s="127">
        <v>3</v>
      </c>
      <c r="L14" s="128">
        <v>1</v>
      </c>
      <c r="M14" s="125">
        <v>3</v>
      </c>
      <c r="N14" s="125">
        <v>3</v>
      </c>
      <c r="O14" s="125">
        <v>3</v>
      </c>
      <c r="P14" s="125">
        <v>4</v>
      </c>
      <c r="Q14" s="126">
        <v>3</v>
      </c>
      <c r="R14" s="124">
        <v>3</v>
      </c>
      <c r="S14" s="125">
        <v>3</v>
      </c>
      <c r="T14" s="125">
        <v>4</v>
      </c>
      <c r="U14" s="125">
        <v>3</v>
      </c>
      <c r="V14" s="125">
        <v>3</v>
      </c>
      <c r="W14" s="127">
        <v>3</v>
      </c>
      <c r="X14" s="128">
        <v>3</v>
      </c>
      <c r="Y14" s="125">
        <v>3</v>
      </c>
      <c r="Z14" s="125">
        <v>3</v>
      </c>
      <c r="AA14" s="125">
        <v>3</v>
      </c>
      <c r="AB14" s="125">
        <v>3</v>
      </c>
      <c r="AC14" s="126">
        <v>1</v>
      </c>
      <c r="AD14" s="124">
        <v>1</v>
      </c>
      <c r="AE14" s="125">
        <v>2</v>
      </c>
      <c r="AF14" s="125">
        <v>2</v>
      </c>
      <c r="AG14" s="125">
        <v>1</v>
      </c>
      <c r="AH14" s="125">
        <v>3</v>
      </c>
      <c r="AI14" s="127">
        <v>3</v>
      </c>
      <c r="AJ14" s="128">
        <v>3</v>
      </c>
      <c r="AK14" s="125">
        <v>3</v>
      </c>
      <c r="AL14" s="125">
        <v>3</v>
      </c>
      <c r="AM14" s="125">
        <v>3</v>
      </c>
      <c r="AN14" s="125">
        <v>4</v>
      </c>
      <c r="AO14" s="126">
        <v>3</v>
      </c>
      <c r="AP14" s="124">
        <v>3</v>
      </c>
      <c r="AQ14" s="125">
        <v>3</v>
      </c>
      <c r="AR14" s="125">
        <v>3</v>
      </c>
      <c r="AS14" s="127">
        <v>3</v>
      </c>
      <c r="AT14" s="128">
        <v>4</v>
      </c>
      <c r="AU14" s="125">
        <v>3</v>
      </c>
      <c r="AV14" s="125">
        <v>3</v>
      </c>
      <c r="AW14" s="125">
        <v>3</v>
      </c>
      <c r="AX14" s="125">
        <v>3</v>
      </c>
      <c r="AY14" s="126">
        <v>3</v>
      </c>
      <c r="AZ14" s="124">
        <v>3</v>
      </c>
      <c r="BA14" s="125">
        <v>3</v>
      </c>
      <c r="BB14" s="125">
        <v>3</v>
      </c>
      <c r="BC14" s="125">
        <v>4</v>
      </c>
      <c r="BD14" s="125">
        <v>3</v>
      </c>
      <c r="BE14" s="127">
        <v>3</v>
      </c>
      <c r="BF14" s="170">
        <f t="shared" si="0"/>
        <v>14</v>
      </c>
      <c r="BG14" s="100">
        <f t="shared" si="1"/>
        <v>18</v>
      </c>
      <c r="BH14" s="100">
        <f t="shared" si="2"/>
        <v>17</v>
      </c>
      <c r="BI14" s="100">
        <f t="shared" si="3"/>
        <v>19</v>
      </c>
      <c r="BJ14" s="100">
        <f t="shared" si="4"/>
        <v>16</v>
      </c>
      <c r="BK14" s="100">
        <f t="shared" si="5"/>
        <v>12</v>
      </c>
      <c r="BL14" s="100"/>
      <c r="BM14" s="100"/>
      <c r="BN14" s="100">
        <f t="shared" si="6"/>
        <v>19</v>
      </c>
      <c r="BO14" s="100"/>
      <c r="BP14" s="100"/>
      <c r="BQ14" s="100"/>
      <c r="BR14" s="100">
        <f t="shared" si="7"/>
        <v>12</v>
      </c>
      <c r="BS14" s="100"/>
      <c r="BT14" s="100"/>
      <c r="BU14" s="100"/>
      <c r="BV14" s="100">
        <f t="shared" si="8"/>
        <v>19</v>
      </c>
      <c r="BW14" s="100"/>
      <c r="BX14" s="101">
        <f t="shared" si="9"/>
        <v>19</v>
      </c>
      <c r="BY14" s="9"/>
    </row>
    <row r="15" spans="1:77" s="10" customFormat="1" ht="18" customHeight="1" x14ac:dyDescent="0.45">
      <c r="A15" s="11" t="s">
        <v>16</v>
      </c>
      <c r="B15" s="12" t="str">
        <f>กรอกคะแนน!B15</f>
        <v>11</v>
      </c>
      <c r="C15" s="247" t="str">
        <f>กรอกคะแนน!C15</f>
        <v>01498</v>
      </c>
      <c r="D15" s="252" t="str">
        <f>กรอกคะแนน!D15</f>
        <v>เด็กชายอัครพล  ทองด้วง</v>
      </c>
      <c r="E15" s="171" t="str">
        <f>IF(กรอกคะแนน!E15=1,"ชาย","หญิง")</f>
        <v>ชาย</v>
      </c>
      <c r="F15" s="124">
        <v>2</v>
      </c>
      <c r="G15" s="125">
        <v>3</v>
      </c>
      <c r="H15" s="125">
        <v>3</v>
      </c>
      <c r="I15" s="125">
        <v>3</v>
      </c>
      <c r="J15" s="125">
        <v>4</v>
      </c>
      <c r="K15" s="127">
        <v>3</v>
      </c>
      <c r="L15" s="128">
        <v>3</v>
      </c>
      <c r="M15" s="125">
        <v>3</v>
      </c>
      <c r="N15" s="125">
        <v>4</v>
      </c>
      <c r="O15" s="125">
        <v>3</v>
      </c>
      <c r="P15" s="125">
        <v>3</v>
      </c>
      <c r="Q15" s="126">
        <v>3</v>
      </c>
      <c r="R15" s="124">
        <v>4</v>
      </c>
      <c r="S15" s="125">
        <v>3</v>
      </c>
      <c r="T15" s="125">
        <v>3</v>
      </c>
      <c r="U15" s="125">
        <v>4</v>
      </c>
      <c r="V15" s="125">
        <v>3</v>
      </c>
      <c r="W15" s="127">
        <v>3</v>
      </c>
      <c r="X15" s="128">
        <v>4</v>
      </c>
      <c r="Y15" s="125">
        <v>3</v>
      </c>
      <c r="Z15" s="125">
        <v>4</v>
      </c>
      <c r="AA15" s="125">
        <v>3</v>
      </c>
      <c r="AB15" s="125">
        <v>3</v>
      </c>
      <c r="AC15" s="126">
        <v>3</v>
      </c>
      <c r="AD15" s="124">
        <v>1</v>
      </c>
      <c r="AE15" s="125">
        <v>3</v>
      </c>
      <c r="AF15" s="125">
        <v>3</v>
      </c>
      <c r="AG15" s="125">
        <v>3</v>
      </c>
      <c r="AH15" s="125">
        <v>3</v>
      </c>
      <c r="AI15" s="127">
        <v>3</v>
      </c>
      <c r="AJ15" s="128">
        <v>3</v>
      </c>
      <c r="AK15" s="125">
        <v>3</v>
      </c>
      <c r="AL15" s="125">
        <v>3</v>
      </c>
      <c r="AM15" s="125">
        <v>3</v>
      </c>
      <c r="AN15" s="125">
        <v>3</v>
      </c>
      <c r="AO15" s="126">
        <v>3</v>
      </c>
      <c r="AP15" s="124">
        <v>3</v>
      </c>
      <c r="AQ15" s="125">
        <v>3</v>
      </c>
      <c r="AR15" s="125">
        <v>3</v>
      </c>
      <c r="AS15" s="127">
        <v>3</v>
      </c>
      <c r="AT15" s="128">
        <v>3</v>
      </c>
      <c r="AU15" s="125">
        <v>3</v>
      </c>
      <c r="AV15" s="125">
        <v>3</v>
      </c>
      <c r="AW15" s="125">
        <v>3</v>
      </c>
      <c r="AX15" s="125">
        <v>3</v>
      </c>
      <c r="AY15" s="126">
        <v>3</v>
      </c>
      <c r="AZ15" s="124">
        <v>3</v>
      </c>
      <c r="BA15" s="125">
        <v>3</v>
      </c>
      <c r="BB15" s="125">
        <v>3</v>
      </c>
      <c r="BC15" s="125">
        <v>3</v>
      </c>
      <c r="BD15" s="125">
        <v>4</v>
      </c>
      <c r="BE15" s="127">
        <v>4</v>
      </c>
      <c r="BF15" s="170">
        <f t="shared" si="0"/>
        <v>16</v>
      </c>
      <c r="BG15" s="100">
        <f t="shared" si="1"/>
        <v>18</v>
      </c>
      <c r="BH15" s="100">
        <f t="shared" si="2"/>
        <v>19</v>
      </c>
      <c r="BI15" s="100">
        <f t="shared" si="3"/>
        <v>20</v>
      </c>
      <c r="BJ15" s="100">
        <f t="shared" si="4"/>
        <v>20</v>
      </c>
      <c r="BK15" s="100">
        <f t="shared" si="5"/>
        <v>16</v>
      </c>
      <c r="BL15" s="100"/>
      <c r="BM15" s="100"/>
      <c r="BN15" s="100">
        <f t="shared" si="6"/>
        <v>18</v>
      </c>
      <c r="BO15" s="100"/>
      <c r="BP15" s="100"/>
      <c r="BQ15" s="100"/>
      <c r="BR15" s="100">
        <f t="shared" si="7"/>
        <v>12</v>
      </c>
      <c r="BS15" s="100"/>
      <c r="BT15" s="100"/>
      <c r="BU15" s="100"/>
      <c r="BV15" s="100">
        <f t="shared" si="8"/>
        <v>18</v>
      </c>
      <c r="BW15" s="100"/>
      <c r="BX15" s="101">
        <f t="shared" si="9"/>
        <v>20</v>
      </c>
      <c r="BY15" s="9"/>
    </row>
    <row r="16" spans="1:77" s="10" customFormat="1" ht="18" customHeight="1" x14ac:dyDescent="0.45">
      <c r="A16" s="11" t="s">
        <v>17</v>
      </c>
      <c r="B16" s="12" t="str">
        <f>กรอกคะแนน!B16</f>
        <v>11</v>
      </c>
      <c r="C16" s="247" t="str">
        <f>กรอกคะแนน!C16</f>
        <v>01499</v>
      </c>
      <c r="D16" s="252" t="str">
        <f>กรอกคะแนน!D16</f>
        <v>เด็กชายเอกภพ   เมธา</v>
      </c>
      <c r="E16" s="171" t="str">
        <f>IF(กรอกคะแนน!E16=1,"ชาย","หญิง")</f>
        <v>ชาย</v>
      </c>
      <c r="F16" s="124">
        <v>4</v>
      </c>
      <c r="G16" s="125">
        <v>4</v>
      </c>
      <c r="H16" s="125">
        <v>4</v>
      </c>
      <c r="I16" s="125">
        <v>1</v>
      </c>
      <c r="J16" s="125">
        <v>4</v>
      </c>
      <c r="K16" s="127">
        <v>1</v>
      </c>
      <c r="L16" s="128">
        <v>3</v>
      </c>
      <c r="M16" s="125">
        <v>3</v>
      </c>
      <c r="N16" s="125">
        <v>3</v>
      </c>
      <c r="O16" s="125">
        <v>3</v>
      </c>
      <c r="P16" s="125">
        <v>3</v>
      </c>
      <c r="Q16" s="126">
        <v>3</v>
      </c>
      <c r="R16" s="124">
        <v>4</v>
      </c>
      <c r="S16" s="125">
        <v>3</v>
      </c>
      <c r="T16" s="125">
        <v>3</v>
      </c>
      <c r="U16" s="125">
        <v>3</v>
      </c>
      <c r="V16" s="125">
        <v>3</v>
      </c>
      <c r="W16" s="127">
        <v>4</v>
      </c>
      <c r="X16" s="128">
        <v>3</v>
      </c>
      <c r="Y16" s="125">
        <v>3</v>
      </c>
      <c r="Z16" s="125">
        <v>3</v>
      </c>
      <c r="AA16" s="125">
        <v>1</v>
      </c>
      <c r="AB16" s="125">
        <v>1</v>
      </c>
      <c r="AC16" s="126">
        <v>3</v>
      </c>
      <c r="AD16" s="124">
        <v>1</v>
      </c>
      <c r="AE16" s="125">
        <v>4</v>
      </c>
      <c r="AF16" s="125">
        <v>4</v>
      </c>
      <c r="AG16" s="125">
        <v>1</v>
      </c>
      <c r="AH16" s="125">
        <v>4</v>
      </c>
      <c r="AI16" s="127">
        <v>4</v>
      </c>
      <c r="AJ16" s="128">
        <v>3</v>
      </c>
      <c r="AK16" s="125">
        <v>1</v>
      </c>
      <c r="AL16" s="125">
        <v>4</v>
      </c>
      <c r="AM16" s="125">
        <v>1</v>
      </c>
      <c r="AN16" s="125">
        <v>4</v>
      </c>
      <c r="AO16" s="126">
        <v>1</v>
      </c>
      <c r="AP16" s="124">
        <v>4</v>
      </c>
      <c r="AQ16" s="125">
        <v>1</v>
      </c>
      <c r="AR16" s="125">
        <v>3</v>
      </c>
      <c r="AS16" s="127">
        <v>4</v>
      </c>
      <c r="AT16" s="128">
        <v>3</v>
      </c>
      <c r="AU16" s="125">
        <v>3</v>
      </c>
      <c r="AV16" s="125">
        <v>3</v>
      </c>
      <c r="AW16" s="125">
        <v>3</v>
      </c>
      <c r="AX16" s="125">
        <v>3</v>
      </c>
      <c r="AY16" s="126">
        <v>3</v>
      </c>
      <c r="AZ16" s="124">
        <v>4</v>
      </c>
      <c r="BA16" s="125">
        <v>1</v>
      </c>
      <c r="BB16" s="125">
        <v>1</v>
      </c>
      <c r="BC16" s="125">
        <v>1</v>
      </c>
      <c r="BD16" s="125">
        <v>4</v>
      </c>
      <c r="BE16" s="127">
        <v>4</v>
      </c>
      <c r="BF16" s="170">
        <f t="shared" si="0"/>
        <v>13</v>
      </c>
      <c r="BG16" s="100">
        <f t="shared" si="1"/>
        <v>18</v>
      </c>
      <c r="BH16" s="100">
        <f t="shared" si="2"/>
        <v>18</v>
      </c>
      <c r="BI16" s="100">
        <f t="shared" si="3"/>
        <v>20</v>
      </c>
      <c r="BJ16" s="100">
        <f t="shared" si="4"/>
        <v>14</v>
      </c>
      <c r="BK16" s="100">
        <f t="shared" si="5"/>
        <v>18</v>
      </c>
      <c r="BL16" s="100"/>
      <c r="BM16" s="100"/>
      <c r="BN16" s="100">
        <f t="shared" si="6"/>
        <v>14</v>
      </c>
      <c r="BO16" s="100"/>
      <c r="BP16" s="100"/>
      <c r="BQ16" s="100"/>
      <c r="BR16" s="100">
        <f t="shared" si="7"/>
        <v>12</v>
      </c>
      <c r="BS16" s="100"/>
      <c r="BT16" s="100"/>
      <c r="BU16" s="100"/>
      <c r="BV16" s="100">
        <f t="shared" si="8"/>
        <v>18</v>
      </c>
      <c r="BW16" s="100"/>
      <c r="BX16" s="101">
        <f t="shared" si="9"/>
        <v>15</v>
      </c>
      <c r="BY16" s="9"/>
    </row>
    <row r="17" spans="1:102" s="10" customFormat="1" ht="18" customHeight="1" x14ac:dyDescent="0.45">
      <c r="A17" s="11" t="s">
        <v>18</v>
      </c>
      <c r="B17" s="12" t="str">
        <f>กรอกคะแนน!B17</f>
        <v>11</v>
      </c>
      <c r="C17" s="247" t="str">
        <f>กรอกคะแนน!C17</f>
        <v>01500</v>
      </c>
      <c r="D17" s="252" t="str">
        <f>กรอกคะแนน!D17</f>
        <v>เด็กหญิงกนกพร   กันภัย</v>
      </c>
      <c r="E17" s="171" t="str">
        <f>IF(กรอกคะแนน!E17=1,"ชาย","หญิง")</f>
        <v>หญิง</v>
      </c>
      <c r="F17" s="124">
        <v>3</v>
      </c>
      <c r="G17" s="125">
        <v>3</v>
      </c>
      <c r="H17" s="125">
        <v>3</v>
      </c>
      <c r="I17" s="125">
        <v>3</v>
      </c>
      <c r="J17" s="125">
        <v>3</v>
      </c>
      <c r="K17" s="127">
        <v>3</v>
      </c>
      <c r="L17" s="128">
        <v>3</v>
      </c>
      <c r="M17" s="125">
        <v>4</v>
      </c>
      <c r="N17" s="125">
        <v>3</v>
      </c>
      <c r="O17" s="125">
        <v>3</v>
      </c>
      <c r="P17" s="125">
        <v>3</v>
      </c>
      <c r="Q17" s="126">
        <v>3</v>
      </c>
      <c r="R17" s="124">
        <v>4</v>
      </c>
      <c r="S17" s="125">
        <v>4</v>
      </c>
      <c r="T17" s="125">
        <v>4</v>
      </c>
      <c r="U17" s="125">
        <v>3</v>
      </c>
      <c r="V17" s="125">
        <v>3</v>
      </c>
      <c r="W17" s="127">
        <v>3</v>
      </c>
      <c r="X17" s="128">
        <v>3</v>
      </c>
      <c r="Y17" s="125">
        <v>4</v>
      </c>
      <c r="Z17" s="125">
        <v>3</v>
      </c>
      <c r="AA17" s="125">
        <v>3</v>
      </c>
      <c r="AB17" s="125">
        <v>3</v>
      </c>
      <c r="AC17" s="126">
        <v>3</v>
      </c>
      <c r="AD17" s="124">
        <v>3</v>
      </c>
      <c r="AE17" s="125">
        <v>3</v>
      </c>
      <c r="AF17" s="125">
        <v>3</v>
      </c>
      <c r="AG17" s="125">
        <v>3</v>
      </c>
      <c r="AH17" s="125">
        <v>1</v>
      </c>
      <c r="AI17" s="127">
        <v>3</v>
      </c>
      <c r="AJ17" s="128">
        <v>3</v>
      </c>
      <c r="AK17" s="125">
        <v>3</v>
      </c>
      <c r="AL17" s="125">
        <v>3</v>
      </c>
      <c r="AM17" s="125">
        <v>3</v>
      </c>
      <c r="AN17" s="125">
        <v>3</v>
      </c>
      <c r="AO17" s="126">
        <v>3</v>
      </c>
      <c r="AP17" s="124">
        <v>3</v>
      </c>
      <c r="AQ17" s="125">
        <v>3</v>
      </c>
      <c r="AR17" s="125">
        <v>3</v>
      </c>
      <c r="AS17" s="127">
        <v>3</v>
      </c>
      <c r="AT17" s="128">
        <v>3</v>
      </c>
      <c r="AU17" s="125">
        <v>4</v>
      </c>
      <c r="AV17" s="125">
        <v>3</v>
      </c>
      <c r="AW17" s="125">
        <v>3</v>
      </c>
      <c r="AX17" s="125">
        <v>3</v>
      </c>
      <c r="AY17" s="126">
        <v>4</v>
      </c>
      <c r="AZ17" s="124">
        <v>3</v>
      </c>
      <c r="BA17" s="125">
        <v>3</v>
      </c>
      <c r="BB17" s="125">
        <v>3</v>
      </c>
      <c r="BC17" s="125">
        <v>3</v>
      </c>
      <c r="BD17" s="125">
        <v>4</v>
      </c>
      <c r="BE17" s="127">
        <v>3</v>
      </c>
      <c r="BF17" s="170">
        <f t="shared" si="0"/>
        <v>16</v>
      </c>
      <c r="BG17" s="100">
        <f t="shared" si="1"/>
        <v>18</v>
      </c>
      <c r="BH17" s="100">
        <f t="shared" si="2"/>
        <v>19</v>
      </c>
      <c r="BI17" s="100">
        <f t="shared" si="3"/>
        <v>21</v>
      </c>
      <c r="BJ17" s="100">
        <f t="shared" si="4"/>
        <v>19</v>
      </c>
      <c r="BK17" s="100">
        <f t="shared" si="5"/>
        <v>16</v>
      </c>
      <c r="BL17" s="100"/>
      <c r="BM17" s="100"/>
      <c r="BN17" s="100">
        <f t="shared" si="6"/>
        <v>18</v>
      </c>
      <c r="BO17" s="100"/>
      <c r="BP17" s="100"/>
      <c r="BQ17" s="100"/>
      <c r="BR17" s="100">
        <f t="shared" si="7"/>
        <v>12</v>
      </c>
      <c r="BS17" s="100"/>
      <c r="BT17" s="100"/>
      <c r="BU17" s="100"/>
      <c r="BV17" s="100">
        <f t="shared" si="8"/>
        <v>20</v>
      </c>
      <c r="BW17" s="100"/>
      <c r="BX17" s="101">
        <f t="shared" si="9"/>
        <v>19</v>
      </c>
      <c r="BY17" s="9"/>
    </row>
    <row r="18" spans="1:102" s="10" customFormat="1" ht="18" customHeight="1" x14ac:dyDescent="0.45">
      <c r="A18" s="11" t="s">
        <v>19</v>
      </c>
      <c r="B18" s="12" t="str">
        <f>กรอกคะแนน!B18</f>
        <v>11</v>
      </c>
      <c r="C18" s="247" t="str">
        <f>กรอกคะแนน!C18</f>
        <v>01501</v>
      </c>
      <c r="D18" s="252" t="str">
        <f>กรอกคะแนน!D18</f>
        <v>เด็กหญิงกัญญารัตน์   อินเมฆ</v>
      </c>
      <c r="E18" s="171" t="str">
        <f>IF(กรอกคะแนน!E18=1,"ชาย","หญิง")</f>
        <v>หญิง</v>
      </c>
      <c r="F18" s="124">
        <v>3</v>
      </c>
      <c r="G18" s="125">
        <v>3</v>
      </c>
      <c r="H18" s="125">
        <v>3</v>
      </c>
      <c r="I18" s="125">
        <v>3</v>
      </c>
      <c r="J18" s="125">
        <v>3</v>
      </c>
      <c r="K18" s="127">
        <v>3</v>
      </c>
      <c r="L18" s="128">
        <v>3</v>
      </c>
      <c r="M18" s="125">
        <v>3</v>
      </c>
      <c r="N18" s="125">
        <v>4</v>
      </c>
      <c r="O18" s="125">
        <v>4</v>
      </c>
      <c r="P18" s="125">
        <v>3</v>
      </c>
      <c r="Q18" s="126">
        <v>3</v>
      </c>
      <c r="R18" s="124">
        <v>3</v>
      </c>
      <c r="S18" s="125">
        <v>3</v>
      </c>
      <c r="T18" s="125">
        <v>3</v>
      </c>
      <c r="U18" s="125">
        <v>3</v>
      </c>
      <c r="V18" s="125">
        <v>3</v>
      </c>
      <c r="W18" s="127">
        <v>3</v>
      </c>
      <c r="X18" s="128">
        <v>3</v>
      </c>
      <c r="Y18" s="125">
        <v>3</v>
      </c>
      <c r="Z18" s="125">
        <v>3</v>
      </c>
      <c r="AA18" s="125">
        <v>3</v>
      </c>
      <c r="AB18" s="125">
        <v>3</v>
      </c>
      <c r="AC18" s="126">
        <v>3</v>
      </c>
      <c r="AD18" s="124">
        <v>3</v>
      </c>
      <c r="AE18" s="125">
        <v>3</v>
      </c>
      <c r="AF18" s="125">
        <v>3</v>
      </c>
      <c r="AG18" s="125">
        <v>3</v>
      </c>
      <c r="AH18" s="125">
        <v>3</v>
      </c>
      <c r="AI18" s="127">
        <v>3</v>
      </c>
      <c r="AJ18" s="128">
        <v>3</v>
      </c>
      <c r="AK18" s="125">
        <v>3</v>
      </c>
      <c r="AL18" s="125">
        <v>3</v>
      </c>
      <c r="AM18" s="125">
        <v>3</v>
      </c>
      <c r="AN18" s="125">
        <v>3</v>
      </c>
      <c r="AO18" s="126">
        <v>3</v>
      </c>
      <c r="AP18" s="124">
        <v>3</v>
      </c>
      <c r="AQ18" s="125">
        <v>3</v>
      </c>
      <c r="AR18" s="125">
        <v>3</v>
      </c>
      <c r="AS18" s="127">
        <v>3</v>
      </c>
      <c r="AT18" s="128">
        <v>3</v>
      </c>
      <c r="AU18" s="125">
        <v>3</v>
      </c>
      <c r="AV18" s="125">
        <v>3</v>
      </c>
      <c r="AW18" s="125">
        <v>3</v>
      </c>
      <c r="AX18" s="125">
        <v>3</v>
      </c>
      <c r="AY18" s="126">
        <v>3</v>
      </c>
      <c r="AZ18" s="124">
        <v>3</v>
      </c>
      <c r="BA18" s="125">
        <v>3</v>
      </c>
      <c r="BB18" s="125">
        <v>3</v>
      </c>
      <c r="BC18" s="125">
        <v>3</v>
      </c>
      <c r="BD18" s="125">
        <v>3</v>
      </c>
      <c r="BE18" s="127">
        <v>3</v>
      </c>
      <c r="BF18" s="170">
        <f t="shared" si="0"/>
        <v>15</v>
      </c>
      <c r="BG18" s="100">
        <f t="shared" si="1"/>
        <v>18</v>
      </c>
      <c r="BH18" s="100">
        <f t="shared" si="2"/>
        <v>20</v>
      </c>
      <c r="BI18" s="100">
        <f t="shared" si="3"/>
        <v>18</v>
      </c>
      <c r="BJ18" s="100">
        <f t="shared" si="4"/>
        <v>18</v>
      </c>
      <c r="BK18" s="100">
        <f t="shared" si="5"/>
        <v>18</v>
      </c>
      <c r="BL18" s="100"/>
      <c r="BM18" s="100"/>
      <c r="BN18" s="100">
        <f t="shared" si="6"/>
        <v>18</v>
      </c>
      <c r="BO18" s="100"/>
      <c r="BP18" s="100"/>
      <c r="BQ18" s="100"/>
      <c r="BR18" s="100">
        <f t="shared" si="7"/>
        <v>12</v>
      </c>
      <c r="BS18" s="100"/>
      <c r="BT18" s="100"/>
      <c r="BU18" s="100"/>
      <c r="BV18" s="100">
        <f t="shared" si="8"/>
        <v>18</v>
      </c>
      <c r="BW18" s="100"/>
      <c r="BX18" s="101">
        <f t="shared" si="9"/>
        <v>18</v>
      </c>
      <c r="BY18" s="9"/>
    </row>
    <row r="19" spans="1:102" s="10" customFormat="1" ht="18" customHeight="1" x14ac:dyDescent="0.45">
      <c r="A19" s="169" t="s">
        <v>20</v>
      </c>
      <c r="B19" s="12" t="str">
        <f>กรอกคะแนน!B19</f>
        <v>11</v>
      </c>
      <c r="C19" s="247" t="str">
        <f>กรอกคะแนน!C19</f>
        <v>01502</v>
      </c>
      <c r="D19" s="252" t="str">
        <f>กรอกคะแนน!D19</f>
        <v>เด็กญิงกาญจนาพร   แสงภารา</v>
      </c>
      <c r="E19" s="171" t="str">
        <f>IF(กรอกคะแนน!E19=1,"ชาย","หญิง")</f>
        <v>หญิง</v>
      </c>
      <c r="F19" s="124">
        <v>1</v>
      </c>
      <c r="G19" s="125">
        <v>4</v>
      </c>
      <c r="H19" s="125">
        <v>4</v>
      </c>
      <c r="I19" s="125">
        <v>3</v>
      </c>
      <c r="J19" s="125">
        <v>3</v>
      </c>
      <c r="K19" s="127">
        <v>3</v>
      </c>
      <c r="L19" s="128">
        <v>1</v>
      </c>
      <c r="M19" s="125">
        <v>4</v>
      </c>
      <c r="N19" s="125">
        <v>4</v>
      </c>
      <c r="O19" s="125">
        <v>3</v>
      </c>
      <c r="P19" s="125">
        <v>4</v>
      </c>
      <c r="Q19" s="126">
        <v>4</v>
      </c>
      <c r="R19" s="124">
        <v>3</v>
      </c>
      <c r="S19" s="125">
        <v>3</v>
      </c>
      <c r="T19" s="125">
        <v>3</v>
      </c>
      <c r="U19" s="125">
        <v>3</v>
      </c>
      <c r="V19" s="125">
        <v>3</v>
      </c>
      <c r="W19" s="127">
        <v>3</v>
      </c>
      <c r="X19" s="128">
        <v>3</v>
      </c>
      <c r="Y19" s="125">
        <v>3</v>
      </c>
      <c r="Z19" s="125">
        <v>3</v>
      </c>
      <c r="AA19" s="125">
        <v>3</v>
      </c>
      <c r="AB19" s="125">
        <v>3</v>
      </c>
      <c r="AC19" s="126">
        <v>3</v>
      </c>
      <c r="AD19" s="124">
        <v>3</v>
      </c>
      <c r="AE19" s="125">
        <v>3</v>
      </c>
      <c r="AF19" s="125">
        <v>3</v>
      </c>
      <c r="AG19" s="125">
        <v>3</v>
      </c>
      <c r="AH19" s="125">
        <v>3</v>
      </c>
      <c r="AI19" s="127">
        <v>3</v>
      </c>
      <c r="AJ19" s="128">
        <v>3</v>
      </c>
      <c r="AK19" s="125">
        <v>4</v>
      </c>
      <c r="AL19" s="125">
        <v>3</v>
      </c>
      <c r="AM19" s="125">
        <v>3</v>
      </c>
      <c r="AN19" s="125">
        <v>3</v>
      </c>
      <c r="AO19" s="126">
        <v>3</v>
      </c>
      <c r="AP19" s="124">
        <v>3</v>
      </c>
      <c r="AQ19" s="125">
        <v>3</v>
      </c>
      <c r="AR19" s="125">
        <v>3</v>
      </c>
      <c r="AS19" s="127">
        <v>3</v>
      </c>
      <c r="AT19" s="128">
        <v>3</v>
      </c>
      <c r="AU19" s="125">
        <v>4</v>
      </c>
      <c r="AV19" s="125">
        <v>3</v>
      </c>
      <c r="AW19" s="125">
        <v>4</v>
      </c>
      <c r="AX19" s="125">
        <v>4</v>
      </c>
      <c r="AY19" s="126">
        <v>4</v>
      </c>
      <c r="AZ19" s="124">
        <v>4</v>
      </c>
      <c r="BA19" s="125">
        <v>3</v>
      </c>
      <c r="BB19" s="125">
        <v>3</v>
      </c>
      <c r="BC19" s="125">
        <v>3</v>
      </c>
      <c r="BD19" s="125">
        <v>4</v>
      </c>
      <c r="BE19" s="127">
        <v>3</v>
      </c>
      <c r="BF19" s="170">
        <f t="shared" si="0"/>
        <v>16</v>
      </c>
      <c r="BG19" s="100">
        <f t="shared" si="1"/>
        <v>18</v>
      </c>
      <c r="BH19" s="100">
        <f t="shared" si="2"/>
        <v>20</v>
      </c>
      <c r="BI19" s="100">
        <f t="shared" si="3"/>
        <v>18</v>
      </c>
      <c r="BJ19" s="100">
        <f t="shared" si="4"/>
        <v>18</v>
      </c>
      <c r="BK19" s="100">
        <f t="shared" si="5"/>
        <v>18</v>
      </c>
      <c r="BL19" s="100"/>
      <c r="BM19" s="100"/>
      <c r="BN19" s="100">
        <f t="shared" si="6"/>
        <v>19</v>
      </c>
      <c r="BO19" s="100"/>
      <c r="BP19" s="100"/>
      <c r="BQ19" s="100"/>
      <c r="BR19" s="100">
        <f t="shared" si="7"/>
        <v>12</v>
      </c>
      <c r="BS19" s="100"/>
      <c r="BT19" s="100"/>
      <c r="BU19" s="100"/>
      <c r="BV19" s="100">
        <f t="shared" si="8"/>
        <v>22</v>
      </c>
      <c r="BW19" s="100"/>
      <c r="BX19" s="101">
        <f t="shared" si="9"/>
        <v>20</v>
      </c>
      <c r="BY19" s="9"/>
    </row>
    <row r="20" spans="1:102" s="10" customFormat="1" ht="18" customHeight="1" x14ac:dyDescent="0.45">
      <c r="A20" s="11" t="s">
        <v>21</v>
      </c>
      <c r="B20" s="12" t="str">
        <f>กรอกคะแนน!B20</f>
        <v>11</v>
      </c>
      <c r="C20" s="247" t="str">
        <f>กรอกคะแนน!C20</f>
        <v>01503</v>
      </c>
      <c r="D20" s="252" t="str">
        <f>กรอกคะแนน!D20</f>
        <v>เด็กหญิงเกสร   เหง้าโอสา</v>
      </c>
      <c r="E20" s="171" t="str">
        <f>IF(กรอกคะแนน!E20=1,"ชาย","หญิง")</f>
        <v>หญิง</v>
      </c>
      <c r="F20" s="124">
        <v>3</v>
      </c>
      <c r="G20" s="125">
        <v>3</v>
      </c>
      <c r="H20" s="125">
        <v>3</v>
      </c>
      <c r="I20" s="125">
        <v>3</v>
      </c>
      <c r="J20" s="125">
        <v>3</v>
      </c>
      <c r="K20" s="127">
        <v>3</v>
      </c>
      <c r="L20" s="128">
        <v>3</v>
      </c>
      <c r="M20" s="125">
        <v>3</v>
      </c>
      <c r="N20" s="125">
        <v>3</v>
      </c>
      <c r="O20" s="125">
        <v>3</v>
      </c>
      <c r="P20" s="125">
        <v>3</v>
      </c>
      <c r="Q20" s="126">
        <v>3</v>
      </c>
      <c r="R20" s="124">
        <v>3</v>
      </c>
      <c r="S20" s="125">
        <v>3</v>
      </c>
      <c r="T20" s="125">
        <v>3</v>
      </c>
      <c r="U20" s="125">
        <v>3</v>
      </c>
      <c r="V20" s="125">
        <v>3</v>
      </c>
      <c r="W20" s="127">
        <v>3</v>
      </c>
      <c r="X20" s="128">
        <v>3</v>
      </c>
      <c r="Y20" s="125">
        <v>3</v>
      </c>
      <c r="Z20" s="125">
        <v>3</v>
      </c>
      <c r="AA20" s="125">
        <v>4</v>
      </c>
      <c r="AB20" s="125">
        <v>3</v>
      </c>
      <c r="AC20" s="126">
        <v>4</v>
      </c>
      <c r="AD20" s="124">
        <v>3</v>
      </c>
      <c r="AE20" s="125">
        <v>3</v>
      </c>
      <c r="AF20" s="125">
        <v>3</v>
      </c>
      <c r="AG20" s="125">
        <v>3</v>
      </c>
      <c r="AH20" s="125">
        <v>3</v>
      </c>
      <c r="AI20" s="127">
        <v>4</v>
      </c>
      <c r="AJ20" s="128">
        <v>3</v>
      </c>
      <c r="AK20" s="125">
        <v>4</v>
      </c>
      <c r="AL20" s="125">
        <v>3</v>
      </c>
      <c r="AM20" s="125">
        <v>3</v>
      </c>
      <c r="AN20" s="125">
        <v>4</v>
      </c>
      <c r="AO20" s="126">
        <v>3</v>
      </c>
      <c r="AP20" s="124">
        <v>3</v>
      </c>
      <c r="AQ20" s="125">
        <v>3</v>
      </c>
      <c r="AR20" s="125">
        <v>3</v>
      </c>
      <c r="AS20" s="127">
        <v>3</v>
      </c>
      <c r="AT20" s="128">
        <v>3</v>
      </c>
      <c r="AU20" s="125">
        <v>3</v>
      </c>
      <c r="AV20" s="125">
        <v>4</v>
      </c>
      <c r="AW20" s="125">
        <v>4</v>
      </c>
      <c r="AX20" s="125">
        <v>4</v>
      </c>
      <c r="AY20" s="126">
        <v>3</v>
      </c>
      <c r="AZ20" s="124">
        <v>3</v>
      </c>
      <c r="BA20" s="125">
        <v>4</v>
      </c>
      <c r="BB20" s="125">
        <v>4</v>
      </c>
      <c r="BC20" s="125">
        <v>4</v>
      </c>
      <c r="BD20" s="125">
        <v>3</v>
      </c>
      <c r="BE20" s="127">
        <v>3</v>
      </c>
      <c r="BF20" s="170">
        <f t="shared" si="0"/>
        <v>15</v>
      </c>
      <c r="BG20" s="100">
        <f t="shared" si="1"/>
        <v>18</v>
      </c>
      <c r="BH20" s="100">
        <f t="shared" si="2"/>
        <v>18</v>
      </c>
      <c r="BI20" s="100">
        <f t="shared" si="3"/>
        <v>18</v>
      </c>
      <c r="BJ20" s="100">
        <f t="shared" si="4"/>
        <v>20</v>
      </c>
      <c r="BK20" s="100">
        <f t="shared" si="5"/>
        <v>19</v>
      </c>
      <c r="BL20" s="100"/>
      <c r="BM20" s="100"/>
      <c r="BN20" s="100">
        <f t="shared" si="6"/>
        <v>20</v>
      </c>
      <c r="BO20" s="100"/>
      <c r="BP20" s="100"/>
      <c r="BQ20" s="100"/>
      <c r="BR20" s="100">
        <f t="shared" si="7"/>
        <v>12</v>
      </c>
      <c r="BS20" s="100"/>
      <c r="BT20" s="100"/>
      <c r="BU20" s="100"/>
      <c r="BV20" s="100">
        <f t="shared" si="8"/>
        <v>21</v>
      </c>
      <c r="BW20" s="100"/>
      <c r="BX20" s="101">
        <f t="shared" si="9"/>
        <v>21</v>
      </c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</row>
    <row r="21" spans="1:102" s="10" customFormat="1" ht="18" customHeight="1" x14ac:dyDescent="0.45">
      <c r="A21" s="11" t="s">
        <v>22</v>
      </c>
      <c r="B21" s="12" t="str">
        <f>กรอกคะแนน!B21</f>
        <v>11</v>
      </c>
      <c r="C21" s="247" t="str">
        <f>กรอกคะแนน!C21</f>
        <v>01504</v>
      </c>
      <c r="D21" s="252" t="str">
        <f>กรอกคะแนน!D21</f>
        <v>เด็กหญิงขนิษฐา   เพชรอ้อน</v>
      </c>
      <c r="E21" s="171" t="str">
        <f>IF(กรอกคะแนน!E21=1,"ชาย","หญิง")</f>
        <v>หญิง</v>
      </c>
      <c r="F21" s="124">
        <v>1</v>
      </c>
      <c r="G21" s="125">
        <v>3</v>
      </c>
      <c r="H21" s="125">
        <v>3</v>
      </c>
      <c r="I21" s="125">
        <v>3</v>
      </c>
      <c r="J21" s="125">
        <v>3</v>
      </c>
      <c r="K21" s="127">
        <v>3</v>
      </c>
      <c r="L21" s="128">
        <v>3</v>
      </c>
      <c r="M21" s="125">
        <v>3</v>
      </c>
      <c r="N21" s="125">
        <v>3</v>
      </c>
      <c r="O21" s="125">
        <v>3</v>
      </c>
      <c r="P21" s="125">
        <v>3</v>
      </c>
      <c r="Q21" s="126">
        <v>3</v>
      </c>
      <c r="R21" s="124">
        <v>4</v>
      </c>
      <c r="S21" s="125">
        <v>4</v>
      </c>
      <c r="T21" s="125">
        <v>4</v>
      </c>
      <c r="U21" s="125">
        <v>1</v>
      </c>
      <c r="V21" s="125">
        <v>4</v>
      </c>
      <c r="W21" s="127">
        <v>4</v>
      </c>
      <c r="X21" s="128">
        <v>4</v>
      </c>
      <c r="Y21" s="125">
        <v>1</v>
      </c>
      <c r="Z21" s="125">
        <v>4</v>
      </c>
      <c r="AA21" s="125">
        <v>4</v>
      </c>
      <c r="AB21" s="125">
        <v>4</v>
      </c>
      <c r="AC21" s="126">
        <v>3</v>
      </c>
      <c r="AD21" s="124">
        <v>4</v>
      </c>
      <c r="AE21" s="125">
        <v>1</v>
      </c>
      <c r="AF21" s="125">
        <v>4</v>
      </c>
      <c r="AG21" s="125">
        <v>4</v>
      </c>
      <c r="AH21" s="125">
        <v>1</v>
      </c>
      <c r="AI21" s="127">
        <v>4</v>
      </c>
      <c r="AJ21" s="128">
        <v>3</v>
      </c>
      <c r="AK21" s="125">
        <v>1</v>
      </c>
      <c r="AL21" s="125">
        <v>1</v>
      </c>
      <c r="AM21" s="125">
        <v>4</v>
      </c>
      <c r="AN21" s="125">
        <v>1</v>
      </c>
      <c r="AO21" s="126">
        <v>4</v>
      </c>
      <c r="AP21" s="124">
        <v>2</v>
      </c>
      <c r="AQ21" s="125">
        <v>4</v>
      </c>
      <c r="AR21" s="125">
        <v>3</v>
      </c>
      <c r="AS21" s="127">
        <v>1</v>
      </c>
      <c r="AT21" s="128">
        <v>4</v>
      </c>
      <c r="AU21" s="125">
        <v>4</v>
      </c>
      <c r="AV21" s="125">
        <v>1</v>
      </c>
      <c r="AW21" s="125">
        <v>4</v>
      </c>
      <c r="AX21" s="125">
        <v>4</v>
      </c>
      <c r="AY21" s="126">
        <v>4</v>
      </c>
      <c r="AZ21" s="124">
        <v>1</v>
      </c>
      <c r="BA21" s="125">
        <v>3</v>
      </c>
      <c r="BB21" s="125">
        <v>3</v>
      </c>
      <c r="BC21" s="125">
        <v>4</v>
      </c>
      <c r="BD21" s="125">
        <v>4</v>
      </c>
      <c r="BE21" s="127">
        <v>3</v>
      </c>
      <c r="BF21" s="170">
        <f t="shared" si="0"/>
        <v>17</v>
      </c>
      <c r="BG21" s="100">
        <f t="shared" si="1"/>
        <v>16</v>
      </c>
      <c r="BH21" s="100">
        <f t="shared" si="2"/>
        <v>18</v>
      </c>
      <c r="BI21" s="100">
        <f t="shared" si="3"/>
        <v>21</v>
      </c>
      <c r="BJ21" s="100">
        <f t="shared" si="4"/>
        <v>20</v>
      </c>
      <c r="BK21" s="100">
        <f t="shared" si="5"/>
        <v>18</v>
      </c>
      <c r="BL21" s="100"/>
      <c r="BM21" s="100"/>
      <c r="BN21" s="100">
        <f t="shared" si="6"/>
        <v>14</v>
      </c>
      <c r="BO21" s="100"/>
      <c r="BP21" s="100"/>
      <c r="BQ21" s="100"/>
      <c r="BR21" s="100">
        <f t="shared" si="7"/>
        <v>10</v>
      </c>
      <c r="BS21" s="100"/>
      <c r="BT21" s="100"/>
      <c r="BU21" s="100"/>
      <c r="BV21" s="100">
        <f t="shared" si="8"/>
        <v>21</v>
      </c>
      <c r="BW21" s="100"/>
      <c r="BX21" s="101">
        <f t="shared" si="9"/>
        <v>18</v>
      </c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</row>
    <row r="22" spans="1:102" s="10" customFormat="1" ht="18" customHeight="1" x14ac:dyDescent="0.45">
      <c r="A22" s="11" t="s">
        <v>23</v>
      </c>
      <c r="B22" s="12" t="str">
        <f>กรอกคะแนน!B22</f>
        <v>11</v>
      </c>
      <c r="C22" s="247" t="str">
        <f>กรอกคะแนน!C22</f>
        <v>01505</v>
      </c>
      <c r="D22" s="252" t="str">
        <f>กรอกคะแนน!D22</f>
        <v>เด็กหญิงชลธิชา   ถ้วยทอง</v>
      </c>
      <c r="E22" s="171" t="str">
        <f>IF(กรอกคะแนน!E22=1,"ชาย","หญิง")</f>
        <v>หญิง</v>
      </c>
      <c r="F22" s="124">
        <v>3</v>
      </c>
      <c r="G22" s="125">
        <v>4</v>
      </c>
      <c r="H22" s="125">
        <v>1</v>
      </c>
      <c r="I22" s="125">
        <v>4</v>
      </c>
      <c r="J22" s="125">
        <v>1</v>
      </c>
      <c r="K22" s="127">
        <v>1</v>
      </c>
      <c r="L22" s="128">
        <v>3</v>
      </c>
      <c r="M22" s="125">
        <v>4</v>
      </c>
      <c r="N22" s="125">
        <v>3</v>
      </c>
      <c r="O22" s="125">
        <v>1</v>
      </c>
      <c r="P22" s="125">
        <v>4</v>
      </c>
      <c r="Q22" s="126">
        <v>3</v>
      </c>
      <c r="R22" s="124">
        <v>3</v>
      </c>
      <c r="S22" s="125">
        <v>3</v>
      </c>
      <c r="T22" s="125">
        <v>3</v>
      </c>
      <c r="U22" s="125">
        <v>3</v>
      </c>
      <c r="V22" s="125">
        <v>3</v>
      </c>
      <c r="W22" s="127">
        <v>3</v>
      </c>
      <c r="X22" s="128">
        <v>1</v>
      </c>
      <c r="Y22" s="125">
        <v>4</v>
      </c>
      <c r="Z22" s="125">
        <v>4</v>
      </c>
      <c r="AA22" s="125">
        <v>4</v>
      </c>
      <c r="AB22" s="125">
        <v>3</v>
      </c>
      <c r="AC22" s="126">
        <v>4</v>
      </c>
      <c r="AD22" s="124">
        <v>3</v>
      </c>
      <c r="AE22" s="125">
        <v>4</v>
      </c>
      <c r="AF22" s="125">
        <v>1</v>
      </c>
      <c r="AG22" s="125">
        <v>4</v>
      </c>
      <c r="AH22" s="125">
        <v>4</v>
      </c>
      <c r="AI22" s="127">
        <v>1</v>
      </c>
      <c r="AJ22" s="128">
        <v>3</v>
      </c>
      <c r="AK22" s="125">
        <v>3</v>
      </c>
      <c r="AL22" s="125">
        <v>3</v>
      </c>
      <c r="AM22" s="125">
        <v>1</v>
      </c>
      <c r="AN22" s="125">
        <v>3</v>
      </c>
      <c r="AO22" s="126">
        <v>3</v>
      </c>
      <c r="AP22" s="124">
        <v>4</v>
      </c>
      <c r="AQ22" s="125">
        <v>4</v>
      </c>
      <c r="AR22" s="125">
        <v>4</v>
      </c>
      <c r="AS22" s="127">
        <v>1</v>
      </c>
      <c r="AT22" s="128">
        <v>4</v>
      </c>
      <c r="AU22" s="125">
        <v>4</v>
      </c>
      <c r="AV22" s="125">
        <v>4</v>
      </c>
      <c r="AW22" s="125">
        <v>4</v>
      </c>
      <c r="AX22" s="125">
        <v>4</v>
      </c>
      <c r="AY22" s="126">
        <v>1</v>
      </c>
      <c r="AZ22" s="124">
        <v>4</v>
      </c>
      <c r="BA22" s="125">
        <v>4</v>
      </c>
      <c r="BB22" s="125">
        <v>4</v>
      </c>
      <c r="BC22" s="125">
        <v>4</v>
      </c>
      <c r="BD22" s="125">
        <v>1</v>
      </c>
      <c r="BE22" s="127">
        <v>4</v>
      </c>
      <c r="BF22" s="170">
        <f t="shared" si="0"/>
        <v>16</v>
      </c>
      <c r="BG22" s="100">
        <f t="shared" si="1"/>
        <v>14</v>
      </c>
      <c r="BH22" s="100">
        <f t="shared" si="2"/>
        <v>18</v>
      </c>
      <c r="BI22" s="100">
        <f t="shared" si="3"/>
        <v>18</v>
      </c>
      <c r="BJ22" s="100">
        <f t="shared" si="4"/>
        <v>20</v>
      </c>
      <c r="BK22" s="100">
        <f t="shared" si="5"/>
        <v>17</v>
      </c>
      <c r="BL22" s="100"/>
      <c r="BM22" s="100"/>
      <c r="BN22" s="100">
        <f t="shared" si="6"/>
        <v>16</v>
      </c>
      <c r="BO22" s="100"/>
      <c r="BP22" s="100"/>
      <c r="BQ22" s="100"/>
      <c r="BR22" s="100">
        <f t="shared" si="7"/>
        <v>13</v>
      </c>
      <c r="BS22" s="100"/>
      <c r="BT22" s="100"/>
      <c r="BU22" s="100"/>
      <c r="BV22" s="100">
        <f t="shared" si="8"/>
        <v>21</v>
      </c>
      <c r="BW22" s="100"/>
      <c r="BX22" s="101">
        <f t="shared" si="9"/>
        <v>21</v>
      </c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</row>
    <row r="23" spans="1:102" s="10" customFormat="1" ht="18" customHeight="1" x14ac:dyDescent="0.45">
      <c r="A23" s="11" t="s">
        <v>24</v>
      </c>
      <c r="B23" s="12" t="str">
        <f>กรอกคะแนน!B23</f>
        <v>11</v>
      </c>
      <c r="C23" s="247" t="str">
        <f>กรอกคะแนน!C23</f>
        <v>01506</v>
      </c>
      <c r="D23" s="252" t="str">
        <f>กรอกคะแนน!D23</f>
        <v>เด็กหญิงณัฏฐิธิดา  มีมุข</v>
      </c>
      <c r="E23" s="171" t="str">
        <f>IF(กรอกคะแนน!E23=1,"ชาย","หญิง")</f>
        <v>หญิง</v>
      </c>
      <c r="F23" s="124">
        <v>3</v>
      </c>
      <c r="G23" s="125">
        <v>3</v>
      </c>
      <c r="H23" s="125">
        <v>3</v>
      </c>
      <c r="I23" s="125">
        <v>3</v>
      </c>
      <c r="J23" s="125">
        <v>3</v>
      </c>
      <c r="K23" s="127">
        <v>3</v>
      </c>
      <c r="L23" s="128">
        <v>3</v>
      </c>
      <c r="M23" s="125">
        <v>4</v>
      </c>
      <c r="N23" s="125">
        <v>3</v>
      </c>
      <c r="O23" s="125">
        <v>3</v>
      </c>
      <c r="P23" s="125">
        <v>3</v>
      </c>
      <c r="Q23" s="126">
        <v>3</v>
      </c>
      <c r="R23" s="124">
        <v>3</v>
      </c>
      <c r="S23" s="125">
        <v>4</v>
      </c>
      <c r="T23" s="125">
        <v>4</v>
      </c>
      <c r="U23" s="125">
        <v>3</v>
      </c>
      <c r="V23" s="125">
        <v>3</v>
      </c>
      <c r="W23" s="127">
        <v>4</v>
      </c>
      <c r="X23" s="128">
        <v>3</v>
      </c>
      <c r="Y23" s="125">
        <v>3</v>
      </c>
      <c r="Z23" s="125">
        <v>3</v>
      </c>
      <c r="AA23" s="125">
        <v>4</v>
      </c>
      <c r="AB23" s="125">
        <v>3</v>
      </c>
      <c r="AC23" s="126">
        <v>3</v>
      </c>
      <c r="AD23" s="124">
        <v>3</v>
      </c>
      <c r="AE23" s="125">
        <v>3</v>
      </c>
      <c r="AF23" s="125">
        <v>3</v>
      </c>
      <c r="AG23" s="125">
        <v>3</v>
      </c>
      <c r="AH23" s="125">
        <v>3</v>
      </c>
      <c r="AI23" s="127">
        <v>3</v>
      </c>
      <c r="AJ23" s="128">
        <v>4</v>
      </c>
      <c r="AK23" s="125">
        <v>3</v>
      </c>
      <c r="AL23" s="125">
        <v>3</v>
      </c>
      <c r="AM23" s="125">
        <v>3</v>
      </c>
      <c r="AN23" s="125">
        <v>3</v>
      </c>
      <c r="AO23" s="126">
        <v>3</v>
      </c>
      <c r="AP23" s="124">
        <v>3</v>
      </c>
      <c r="AQ23" s="125">
        <v>3</v>
      </c>
      <c r="AR23" s="125">
        <v>3</v>
      </c>
      <c r="AS23" s="127">
        <v>3</v>
      </c>
      <c r="AT23" s="128">
        <v>4</v>
      </c>
      <c r="AU23" s="125">
        <v>4</v>
      </c>
      <c r="AV23" s="125">
        <v>3</v>
      </c>
      <c r="AW23" s="125">
        <v>3</v>
      </c>
      <c r="AX23" s="125">
        <v>3</v>
      </c>
      <c r="AY23" s="126">
        <v>4</v>
      </c>
      <c r="AZ23" s="124">
        <v>3</v>
      </c>
      <c r="BA23" s="125">
        <v>4</v>
      </c>
      <c r="BB23" s="125">
        <v>3</v>
      </c>
      <c r="BC23" s="125">
        <v>4</v>
      </c>
      <c r="BD23" s="125">
        <v>3</v>
      </c>
      <c r="BE23" s="127">
        <v>3</v>
      </c>
      <c r="BF23" s="170">
        <f t="shared" si="0"/>
        <v>16</v>
      </c>
      <c r="BG23" s="100">
        <f t="shared" si="1"/>
        <v>18</v>
      </c>
      <c r="BH23" s="100">
        <f t="shared" si="2"/>
        <v>19</v>
      </c>
      <c r="BI23" s="100">
        <f t="shared" si="3"/>
        <v>21</v>
      </c>
      <c r="BJ23" s="100">
        <f t="shared" si="4"/>
        <v>19</v>
      </c>
      <c r="BK23" s="100">
        <f t="shared" si="5"/>
        <v>18</v>
      </c>
      <c r="BL23" s="100"/>
      <c r="BM23" s="100"/>
      <c r="BN23" s="100">
        <f t="shared" si="6"/>
        <v>19</v>
      </c>
      <c r="BO23" s="100"/>
      <c r="BP23" s="100"/>
      <c r="BQ23" s="100"/>
      <c r="BR23" s="100">
        <f t="shared" si="7"/>
        <v>12</v>
      </c>
      <c r="BS23" s="100"/>
      <c r="BT23" s="100"/>
      <c r="BU23" s="100"/>
      <c r="BV23" s="100">
        <f t="shared" si="8"/>
        <v>21</v>
      </c>
      <c r="BW23" s="100"/>
      <c r="BX23" s="101">
        <f t="shared" si="9"/>
        <v>20</v>
      </c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</row>
    <row r="24" spans="1:102" s="10" customFormat="1" ht="18" customHeight="1" x14ac:dyDescent="0.45">
      <c r="A24" s="11" t="s">
        <v>25</v>
      </c>
      <c r="B24" s="12" t="str">
        <f>กรอกคะแนน!B24</f>
        <v>11</v>
      </c>
      <c r="C24" s="247" t="str">
        <f>กรอกคะแนน!C24</f>
        <v>01507</v>
      </c>
      <c r="D24" s="252" t="str">
        <f>กรอกคะแนน!D24</f>
        <v>เด็กหญิงณัฐกานต์   ขันนาค</v>
      </c>
      <c r="E24" s="171" t="str">
        <f>IF(กรอกคะแนน!E24=1,"ชาย","หญิง")</f>
        <v>หญิง</v>
      </c>
      <c r="F24" s="124">
        <v>3</v>
      </c>
      <c r="G24" s="125">
        <v>3</v>
      </c>
      <c r="H24" s="125">
        <v>3</v>
      </c>
      <c r="I24" s="125">
        <v>3</v>
      </c>
      <c r="J24" s="125">
        <v>3</v>
      </c>
      <c r="K24" s="127">
        <v>3</v>
      </c>
      <c r="L24" s="128">
        <v>3</v>
      </c>
      <c r="M24" s="125">
        <v>3</v>
      </c>
      <c r="N24" s="125">
        <v>3</v>
      </c>
      <c r="O24" s="125">
        <v>3</v>
      </c>
      <c r="P24" s="125">
        <v>3</v>
      </c>
      <c r="Q24" s="126">
        <v>3</v>
      </c>
      <c r="R24" s="124">
        <v>3</v>
      </c>
      <c r="S24" s="125">
        <v>3</v>
      </c>
      <c r="T24" s="125">
        <v>3</v>
      </c>
      <c r="U24" s="125">
        <v>3</v>
      </c>
      <c r="V24" s="125">
        <v>3</v>
      </c>
      <c r="W24" s="127">
        <v>3</v>
      </c>
      <c r="X24" s="128">
        <v>3</v>
      </c>
      <c r="Y24" s="125">
        <v>3</v>
      </c>
      <c r="Z24" s="125">
        <v>3</v>
      </c>
      <c r="AA24" s="125">
        <v>3</v>
      </c>
      <c r="AB24" s="125">
        <v>3</v>
      </c>
      <c r="AC24" s="126">
        <v>3</v>
      </c>
      <c r="AD24" s="124">
        <v>2</v>
      </c>
      <c r="AE24" s="125">
        <v>2</v>
      </c>
      <c r="AF24" s="125">
        <v>3</v>
      </c>
      <c r="AG24" s="125">
        <v>2</v>
      </c>
      <c r="AH24" s="125">
        <v>1</v>
      </c>
      <c r="AI24" s="127">
        <v>2</v>
      </c>
      <c r="AJ24" s="128">
        <v>3</v>
      </c>
      <c r="AK24" s="125">
        <v>3</v>
      </c>
      <c r="AL24" s="125">
        <v>3</v>
      </c>
      <c r="AM24" s="125">
        <v>3</v>
      </c>
      <c r="AN24" s="125">
        <v>3</v>
      </c>
      <c r="AO24" s="126">
        <v>3</v>
      </c>
      <c r="AP24" s="124">
        <v>3</v>
      </c>
      <c r="AQ24" s="125">
        <v>3</v>
      </c>
      <c r="AR24" s="125">
        <v>3</v>
      </c>
      <c r="AS24" s="127">
        <v>3</v>
      </c>
      <c r="AT24" s="128">
        <v>4</v>
      </c>
      <c r="AU24" s="125">
        <v>4</v>
      </c>
      <c r="AV24" s="125">
        <v>3</v>
      </c>
      <c r="AW24" s="125">
        <v>4</v>
      </c>
      <c r="AX24" s="125">
        <v>3</v>
      </c>
      <c r="AY24" s="126">
        <v>4</v>
      </c>
      <c r="AZ24" s="124">
        <v>3</v>
      </c>
      <c r="BA24" s="125">
        <v>4</v>
      </c>
      <c r="BB24" s="125">
        <v>4</v>
      </c>
      <c r="BC24" s="125">
        <v>4</v>
      </c>
      <c r="BD24" s="125">
        <v>3</v>
      </c>
      <c r="BE24" s="127">
        <v>3</v>
      </c>
      <c r="BF24" s="170">
        <f t="shared" si="0"/>
        <v>15</v>
      </c>
      <c r="BG24" s="100">
        <f t="shared" si="1"/>
        <v>18</v>
      </c>
      <c r="BH24" s="100">
        <f t="shared" si="2"/>
        <v>18</v>
      </c>
      <c r="BI24" s="100">
        <f t="shared" si="3"/>
        <v>18</v>
      </c>
      <c r="BJ24" s="100">
        <f t="shared" si="4"/>
        <v>18</v>
      </c>
      <c r="BK24" s="100">
        <f t="shared" si="5"/>
        <v>12</v>
      </c>
      <c r="BL24" s="100"/>
      <c r="BM24" s="100"/>
      <c r="BN24" s="100">
        <f t="shared" si="6"/>
        <v>18</v>
      </c>
      <c r="BO24" s="100"/>
      <c r="BP24" s="100"/>
      <c r="BQ24" s="100"/>
      <c r="BR24" s="100">
        <f t="shared" si="7"/>
        <v>12</v>
      </c>
      <c r="BS24" s="100"/>
      <c r="BT24" s="100"/>
      <c r="BU24" s="100"/>
      <c r="BV24" s="100">
        <f t="shared" si="8"/>
        <v>22</v>
      </c>
      <c r="BW24" s="100"/>
      <c r="BX24" s="101">
        <f t="shared" si="9"/>
        <v>21</v>
      </c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</row>
    <row r="25" spans="1:102" s="10" customFormat="1" ht="18" customHeight="1" x14ac:dyDescent="0.45">
      <c r="A25" s="11" t="s">
        <v>26</v>
      </c>
      <c r="B25" s="12" t="str">
        <f>กรอกคะแนน!B25</f>
        <v>11</v>
      </c>
      <c r="C25" s="247" t="str">
        <f>กรอกคะแนน!C25</f>
        <v>01508</v>
      </c>
      <c r="D25" s="252" t="str">
        <f>กรอกคะแนน!D25</f>
        <v>เด็กหญิงณัฐชา   ใจจง</v>
      </c>
      <c r="E25" s="171" t="str">
        <f>IF(กรอกคะแนน!E25=1,"ชาย","หญิง")</f>
        <v>หญิง</v>
      </c>
      <c r="F25" s="124">
        <v>3</v>
      </c>
      <c r="G25" s="125">
        <v>3</v>
      </c>
      <c r="H25" s="125">
        <v>3</v>
      </c>
      <c r="I25" s="125">
        <v>3</v>
      </c>
      <c r="J25" s="125">
        <v>3</v>
      </c>
      <c r="K25" s="127">
        <v>3</v>
      </c>
      <c r="L25" s="128">
        <v>1</v>
      </c>
      <c r="M25" s="125">
        <v>3</v>
      </c>
      <c r="N25" s="125">
        <v>4</v>
      </c>
      <c r="O25" s="125">
        <v>3</v>
      </c>
      <c r="P25" s="125">
        <v>3</v>
      </c>
      <c r="Q25" s="126">
        <v>3</v>
      </c>
      <c r="R25" s="124">
        <v>3</v>
      </c>
      <c r="S25" s="125">
        <v>3</v>
      </c>
      <c r="T25" s="125">
        <v>4</v>
      </c>
      <c r="U25" s="125">
        <v>1</v>
      </c>
      <c r="V25" s="125">
        <v>3</v>
      </c>
      <c r="W25" s="127">
        <v>4</v>
      </c>
      <c r="X25" s="128">
        <v>3</v>
      </c>
      <c r="Y25" s="125">
        <v>3</v>
      </c>
      <c r="Z25" s="125">
        <v>3</v>
      </c>
      <c r="AA25" s="125">
        <v>3</v>
      </c>
      <c r="AB25" s="125">
        <v>3</v>
      </c>
      <c r="AC25" s="126">
        <v>3</v>
      </c>
      <c r="AD25" s="124">
        <v>3</v>
      </c>
      <c r="AE25" s="125">
        <v>3</v>
      </c>
      <c r="AF25" s="125">
        <v>3</v>
      </c>
      <c r="AG25" s="125">
        <v>3</v>
      </c>
      <c r="AH25" s="125">
        <v>3</v>
      </c>
      <c r="AI25" s="127">
        <v>3</v>
      </c>
      <c r="AJ25" s="128">
        <v>3</v>
      </c>
      <c r="AK25" s="125">
        <v>3</v>
      </c>
      <c r="AL25" s="125">
        <v>3</v>
      </c>
      <c r="AM25" s="125">
        <v>3</v>
      </c>
      <c r="AN25" s="125">
        <v>3</v>
      </c>
      <c r="AO25" s="126">
        <v>3</v>
      </c>
      <c r="AP25" s="124">
        <v>3</v>
      </c>
      <c r="AQ25" s="125">
        <v>3</v>
      </c>
      <c r="AR25" s="125">
        <v>3</v>
      </c>
      <c r="AS25" s="127">
        <v>3</v>
      </c>
      <c r="AT25" s="128">
        <v>3</v>
      </c>
      <c r="AU25" s="125">
        <v>3</v>
      </c>
      <c r="AV25" s="125">
        <v>3</v>
      </c>
      <c r="AW25" s="125">
        <v>3</v>
      </c>
      <c r="AX25" s="125">
        <v>4</v>
      </c>
      <c r="AY25" s="126">
        <v>4</v>
      </c>
      <c r="AZ25" s="124">
        <v>3</v>
      </c>
      <c r="BA25" s="125">
        <v>3</v>
      </c>
      <c r="BB25" s="125">
        <v>3</v>
      </c>
      <c r="BC25" s="125">
        <v>3</v>
      </c>
      <c r="BD25" s="125">
        <v>3</v>
      </c>
      <c r="BE25" s="127">
        <v>4</v>
      </c>
      <c r="BF25" s="170">
        <f t="shared" si="0"/>
        <v>15</v>
      </c>
      <c r="BG25" s="100">
        <f t="shared" si="1"/>
        <v>18</v>
      </c>
      <c r="BH25" s="100">
        <f t="shared" si="2"/>
        <v>17</v>
      </c>
      <c r="BI25" s="100">
        <f t="shared" si="3"/>
        <v>18</v>
      </c>
      <c r="BJ25" s="100">
        <f t="shared" si="4"/>
        <v>18</v>
      </c>
      <c r="BK25" s="100">
        <f t="shared" si="5"/>
        <v>18</v>
      </c>
      <c r="BL25" s="100"/>
      <c r="BM25" s="100"/>
      <c r="BN25" s="100">
        <f t="shared" si="6"/>
        <v>18</v>
      </c>
      <c r="BO25" s="100"/>
      <c r="BP25" s="100"/>
      <c r="BQ25" s="100"/>
      <c r="BR25" s="100">
        <f t="shared" si="7"/>
        <v>12</v>
      </c>
      <c r="BS25" s="100"/>
      <c r="BT25" s="100"/>
      <c r="BU25" s="100"/>
      <c r="BV25" s="100">
        <f t="shared" si="8"/>
        <v>20</v>
      </c>
      <c r="BW25" s="100"/>
      <c r="BX25" s="101">
        <f t="shared" si="9"/>
        <v>19</v>
      </c>
    </row>
    <row r="26" spans="1:102" s="10" customFormat="1" ht="18" customHeight="1" x14ac:dyDescent="0.45">
      <c r="A26" s="11" t="s">
        <v>27</v>
      </c>
      <c r="B26" s="12" t="str">
        <f>กรอกคะแนน!B26</f>
        <v>11</v>
      </c>
      <c r="C26" s="247" t="str">
        <f>กรอกคะแนน!C26</f>
        <v>01509</v>
      </c>
      <c r="D26" s="252" t="str">
        <f>กรอกคะแนน!D26</f>
        <v>เด็กหญิงณัฐฌา   อินทรัตน์</v>
      </c>
      <c r="E26" s="171" t="str">
        <f>IF(กรอกคะแนน!E26=1,"ชาย","หญิง")</f>
        <v>หญิง</v>
      </c>
      <c r="F26" s="124">
        <v>3</v>
      </c>
      <c r="G26" s="125">
        <v>2</v>
      </c>
      <c r="H26" s="125">
        <v>3</v>
      </c>
      <c r="I26" s="125">
        <v>3</v>
      </c>
      <c r="J26" s="125">
        <v>4</v>
      </c>
      <c r="K26" s="127">
        <v>3</v>
      </c>
      <c r="L26" s="128">
        <v>3</v>
      </c>
      <c r="M26" s="125">
        <v>3</v>
      </c>
      <c r="N26" s="125">
        <v>3</v>
      </c>
      <c r="O26" s="125">
        <v>3</v>
      </c>
      <c r="P26" s="125">
        <v>3</v>
      </c>
      <c r="Q26" s="126">
        <v>3</v>
      </c>
      <c r="R26" s="124">
        <v>3</v>
      </c>
      <c r="S26" s="125">
        <v>4</v>
      </c>
      <c r="T26" s="125">
        <v>4</v>
      </c>
      <c r="U26" s="125">
        <v>3</v>
      </c>
      <c r="V26" s="125">
        <v>3</v>
      </c>
      <c r="W26" s="127">
        <v>4</v>
      </c>
      <c r="X26" s="128">
        <v>3</v>
      </c>
      <c r="Y26" s="125">
        <v>3</v>
      </c>
      <c r="Z26" s="125">
        <v>3</v>
      </c>
      <c r="AA26" s="125">
        <v>3</v>
      </c>
      <c r="AB26" s="125">
        <v>3</v>
      </c>
      <c r="AC26" s="126">
        <v>3</v>
      </c>
      <c r="AD26" s="124">
        <v>3</v>
      </c>
      <c r="AE26" s="125">
        <v>3</v>
      </c>
      <c r="AF26" s="125">
        <v>4</v>
      </c>
      <c r="AG26" s="125">
        <v>3</v>
      </c>
      <c r="AH26" s="125">
        <v>1</v>
      </c>
      <c r="AI26" s="127">
        <v>4</v>
      </c>
      <c r="AJ26" s="128">
        <v>3</v>
      </c>
      <c r="AK26" s="125">
        <v>3</v>
      </c>
      <c r="AL26" s="125">
        <v>3</v>
      </c>
      <c r="AM26" s="125">
        <v>3</v>
      </c>
      <c r="AN26" s="125">
        <v>3</v>
      </c>
      <c r="AO26" s="126">
        <v>3</v>
      </c>
      <c r="AP26" s="124">
        <v>3</v>
      </c>
      <c r="AQ26" s="125">
        <v>3</v>
      </c>
      <c r="AR26" s="125">
        <v>3</v>
      </c>
      <c r="AS26" s="127">
        <v>3</v>
      </c>
      <c r="AT26" s="128">
        <v>3</v>
      </c>
      <c r="AU26" s="125">
        <v>4</v>
      </c>
      <c r="AV26" s="125">
        <v>3</v>
      </c>
      <c r="AW26" s="125">
        <v>3</v>
      </c>
      <c r="AX26" s="125">
        <v>4</v>
      </c>
      <c r="AY26" s="126">
        <v>4</v>
      </c>
      <c r="AZ26" s="124">
        <v>3</v>
      </c>
      <c r="BA26" s="125">
        <v>3</v>
      </c>
      <c r="BB26" s="125">
        <v>3</v>
      </c>
      <c r="BC26" s="125">
        <v>3</v>
      </c>
      <c r="BD26" s="125">
        <v>3</v>
      </c>
      <c r="BE26" s="127">
        <v>3</v>
      </c>
      <c r="BF26" s="170">
        <f t="shared" si="0"/>
        <v>15</v>
      </c>
      <c r="BG26" s="100">
        <f t="shared" si="1"/>
        <v>18</v>
      </c>
      <c r="BH26" s="100">
        <f t="shared" si="2"/>
        <v>18</v>
      </c>
      <c r="BI26" s="100">
        <f t="shared" si="3"/>
        <v>21</v>
      </c>
      <c r="BJ26" s="100">
        <f t="shared" si="4"/>
        <v>18</v>
      </c>
      <c r="BK26" s="100">
        <f t="shared" si="5"/>
        <v>18</v>
      </c>
      <c r="BL26" s="100"/>
      <c r="BM26" s="100"/>
      <c r="BN26" s="100">
        <f t="shared" si="6"/>
        <v>18</v>
      </c>
      <c r="BO26" s="100"/>
      <c r="BP26" s="100"/>
      <c r="BQ26" s="100"/>
      <c r="BR26" s="100">
        <f t="shared" si="7"/>
        <v>12</v>
      </c>
      <c r="BS26" s="100"/>
      <c r="BT26" s="100"/>
      <c r="BU26" s="100"/>
      <c r="BV26" s="100">
        <f t="shared" si="8"/>
        <v>21</v>
      </c>
      <c r="BW26" s="100"/>
      <c r="BX26" s="101">
        <f t="shared" si="9"/>
        <v>18</v>
      </c>
    </row>
    <row r="27" spans="1:102" s="10" customFormat="1" ht="18" customHeight="1" x14ac:dyDescent="0.45">
      <c r="A27" s="11" t="s">
        <v>28</v>
      </c>
      <c r="B27" s="12" t="str">
        <f>กรอกคะแนน!B27</f>
        <v>11</v>
      </c>
      <c r="C27" s="247" t="str">
        <f>กรอกคะแนน!C27</f>
        <v>01510</v>
      </c>
      <c r="D27" s="252" t="str">
        <f>กรอกคะแนน!D27</f>
        <v>เด็กหญิงนภัสสร   พวงรัตน์</v>
      </c>
      <c r="E27" s="171" t="str">
        <f>IF(กรอกคะแนน!E27=1,"ชาย","หญิง")</f>
        <v>หญิง</v>
      </c>
      <c r="F27" s="124">
        <v>3</v>
      </c>
      <c r="G27" s="125">
        <v>3</v>
      </c>
      <c r="H27" s="125">
        <v>3</v>
      </c>
      <c r="I27" s="125">
        <v>3</v>
      </c>
      <c r="J27" s="125">
        <v>3</v>
      </c>
      <c r="K27" s="127">
        <v>3</v>
      </c>
      <c r="L27" s="128">
        <v>3</v>
      </c>
      <c r="M27" s="125">
        <v>3</v>
      </c>
      <c r="N27" s="125">
        <v>3</v>
      </c>
      <c r="O27" s="125">
        <v>3</v>
      </c>
      <c r="P27" s="125">
        <v>4</v>
      </c>
      <c r="Q27" s="126">
        <v>3</v>
      </c>
      <c r="R27" s="124">
        <v>4</v>
      </c>
      <c r="S27" s="125">
        <v>3</v>
      </c>
      <c r="T27" s="125">
        <v>4</v>
      </c>
      <c r="U27" s="125">
        <v>4</v>
      </c>
      <c r="V27" s="125">
        <v>3</v>
      </c>
      <c r="W27" s="127">
        <v>3</v>
      </c>
      <c r="X27" s="128">
        <v>3</v>
      </c>
      <c r="Y27" s="125">
        <v>3</v>
      </c>
      <c r="Z27" s="125">
        <v>3</v>
      </c>
      <c r="AA27" s="125">
        <v>3</v>
      </c>
      <c r="AB27" s="125">
        <v>3</v>
      </c>
      <c r="AC27" s="126">
        <v>3</v>
      </c>
      <c r="AD27" s="124">
        <v>3</v>
      </c>
      <c r="AE27" s="125">
        <v>3</v>
      </c>
      <c r="AF27" s="125">
        <v>3</v>
      </c>
      <c r="AG27" s="125">
        <v>3</v>
      </c>
      <c r="AH27" s="125">
        <v>3</v>
      </c>
      <c r="AI27" s="127">
        <v>3</v>
      </c>
      <c r="AJ27" s="128">
        <v>4</v>
      </c>
      <c r="AK27" s="125">
        <v>3</v>
      </c>
      <c r="AL27" s="125">
        <v>3</v>
      </c>
      <c r="AM27" s="125">
        <v>4</v>
      </c>
      <c r="AN27" s="125">
        <v>3</v>
      </c>
      <c r="AO27" s="126">
        <v>3</v>
      </c>
      <c r="AP27" s="124">
        <v>3</v>
      </c>
      <c r="AQ27" s="125">
        <v>3</v>
      </c>
      <c r="AR27" s="125">
        <v>3</v>
      </c>
      <c r="AS27" s="127">
        <v>4</v>
      </c>
      <c r="AT27" s="128">
        <v>3</v>
      </c>
      <c r="AU27" s="125">
        <v>3</v>
      </c>
      <c r="AV27" s="125">
        <v>3</v>
      </c>
      <c r="AW27" s="125">
        <v>3</v>
      </c>
      <c r="AX27" s="125">
        <v>4</v>
      </c>
      <c r="AY27" s="126">
        <v>3</v>
      </c>
      <c r="AZ27" s="124">
        <v>3</v>
      </c>
      <c r="BA27" s="125">
        <v>3</v>
      </c>
      <c r="BB27" s="125">
        <v>3</v>
      </c>
      <c r="BC27" s="125">
        <v>3</v>
      </c>
      <c r="BD27" s="125">
        <v>3</v>
      </c>
      <c r="BE27" s="127">
        <v>4</v>
      </c>
      <c r="BF27" s="170">
        <f t="shared" si="0"/>
        <v>15</v>
      </c>
      <c r="BG27" s="100">
        <f t="shared" si="1"/>
        <v>18</v>
      </c>
      <c r="BH27" s="100">
        <f t="shared" si="2"/>
        <v>19</v>
      </c>
      <c r="BI27" s="100">
        <f t="shared" si="3"/>
        <v>21</v>
      </c>
      <c r="BJ27" s="100">
        <f t="shared" si="4"/>
        <v>18</v>
      </c>
      <c r="BK27" s="100">
        <f t="shared" si="5"/>
        <v>18</v>
      </c>
      <c r="BL27" s="100"/>
      <c r="BM27" s="100"/>
      <c r="BN27" s="100">
        <f t="shared" si="6"/>
        <v>20</v>
      </c>
      <c r="BO27" s="100"/>
      <c r="BP27" s="100"/>
      <c r="BQ27" s="100"/>
      <c r="BR27" s="100">
        <f t="shared" si="7"/>
        <v>13</v>
      </c>
      <c r="BS27" s="100"/>
      <c r="BT27" s="100"/>
      <c r="BU27" s="100"/>
      <c r="BV27" s="100">
        <f t="shared" si="8"/>
        <v>19</v>
      </c>
      <c r="BW27" s="100"/>
      <c r="BX27" s="101">
        <f t="shared" si="9"/>
        <v>19</v>
      </c>
    </row>
    <row r="28" spans="1:102" s="10" customFormat="1" ht="18" customHeight="1" x14ac:dyDescent="0.45">
      <c r="A28" s="11" t="s">
        <v>29</v>
      </c>
      <c r="B28" s="12" t="str">
        <f>กรอกคะแนน!B28</f>
        <v>11</v>
      </c>
      <c r="C28" s="247" t="str">
        <f>กรอกคะแนน!C28</f>
        <v>01511</v>
      </c>
      <c r="D28" s="252" t="str">
        <f>กรอกคะแนน!D28</f>
        <v>เด็กหญิงบุศรา   สีพรมมา</v>
      </c>
      <c r="E28" s="171" t="str">
        <f>IF(กรอกคะแนน!E28=1,"ชาย","หญิง")</f>
        <v>หญิง</v>
      </c>
      <c r="F28" s="124">
        <v>3</v>
      </c>
      <c r="G28" s="125">
        <v>3</v>
      </c>
      <c r="H28" s="125">
        <v>3</v>
      </c>
      <c r="I28" s="125">
        <v>3</v>
      </c>
      <c r="J28" s="125">
        <v>3</v>
      </c>
      <c r="K28" s="127">
        <v>3</v>
      </c>
      <c r="L28" s="128">
        <v>4</v>
      </c>
      <c r="M28" s="125">
        <v>3</v>
      </c>
      <c r="N28" s="125">
        <v>3</v>
      </c>
      <c r="O28" s="125">
        <v>3</v>
      </c>
      <c r="P28" s="125">
        <v>4</v>
      </c>
      <c r="Q28" s="126">
        <v>3</v>
      </c>
      <c r="R28" s="124">
        <v>4</v>
      </c>
      <c r="S28" s="125">
        <v>3</v>
      </c>
      <c r="T28" s="125">
        <v>4</v>
      </c>
      <c r="U28" s="125">
        <v>4</v>
      </c>
      <c r="V28" s="125">
        <v>3</v>
      </c>
      <c r="W28" s="127">
        <v>3</v>
      </c>
      <c r="X28" s="128">
        <v>3</v>
      </c>
      <c r="Y28" s="125">
        <v>4</v>
      </c>
      <c r="Z28" s="125">
        <v>1</v>
      </c>
      <c r="AA28" s="125">
        <v>4</v>
      </c>
      <c r="AB28" s="125">
        <v>3</v>
      </c>
      <c r="AC28" s="126">
        <v>3</v>
      </c>
      <c r="AD28" s="124">
        <v>3</v>
      </c>
      <c r="AE28" s="125">
        <v>3</v>
      </c>
      <c r="AF28" s="125">
        <v>1</v>
      </c>
      <c r="AG28" s="125">
        <v>3</v>
      </c>
      <c r="AH28" s="125">
        <v>3</v>
      </c>
      <c r="AI28" s="127">
        <v>3</v>
      </c>
      <c r="AJ28" s="128">
        <v>3</v>
      </c>
      <c r="AK28" s="125">
        <v>4</v>
      </c>
      <c r="AL28" s="125">
        <v>4</v>
      </c>
      <c r="AM28" s="125">
        <v>2</v>
      </c>
      <c r="AN28" s="125">
        <v>3</v>
      </c>
      <c r="AO28" s="126">
        <v>4</v>
      </c>
      <c r="AP28" s="124">
        <v>3</v>
      </c>
      <c r="AQ28" s="125">
        <v>3</v>
      </c>
      <c r="AR28" s="125">
        <v>3</v>
      </c>
      <c r="AS28" s="127">
        <v>3</v>
      </c>
      <c r="AT28" s="128">
        <v>3</v>
      </c>
      <c r="AU28" s="125">
        <v>3</v>
      </c>
      <c r="AV28" s="125">
        <v>3</v>
      </c>
      <c r="AW28" s="125">
        <v>3</v>
      </c>
      <c r="AX28" s="125">
        <v>3</v>
      </c>
      <c r="AY28" s="126">
        <v>3</v>
      </c>
      <c r="AZ28" s="124">
        <v>3</v>
      </c>
      <c r="BA28" s="125">
        <v>4</v>
      </c>
      <c r="BB28" s="125">
        <v>3</v>
      </c>
      <c r="BC28" s="125">
        <v>3</v>
      </c>
      <c r="BD28" s="125">
        <v>3</v>
      </c>
      <c r="BE28" s="127">
        <v>3</v>
      </c>
      <c r="BF28" s="170">
        <f t="shared" si="0"/>
        <v>16</v>
      </c>
      <c r="BG28" s="100">
        <f t="shared" si="1"/>
        <v>18</v>
      </c>
      <c r="BH28" s="100">
        <f t="shared" si="2"/>
        <v>20</v>
      </c>
      <c r="BI28" s="100">
        <f t="shared" si="3"/>
        <v>21</v>
      </c>
      <c r="BJ28" s="100">
        <f t="shared" si="4"/>
        <v>18</v>
      </c>
      <c r="BK28" s="100">
        <f t="shared" si="5"/>
        <v>16</v>
      </c>
      <c r="BL28" s="100"/>
      <c r="BM28" s="100"/>
      <c r="BN28" s="100">
        <f t="shared" si="6"/>
        <v>20</v>
      </c>
      <c r="BO28" s="100"/>
      <c r="BP28" s="100"/>
      <c r="BQ28" s="100"/>
      <c r="BR28" s="100">
        <f t="shared" si="7"/>
        <v>12</v>
      </c>
      <c r="BS28" s="100"/>
      <c r="BT28" s="100"/>
      <c r="BU28" s="100"/>
      <c r="BV28" s="100">
        <f t="shared" si="8"/>
        <v>18</v>
      </c>
      <c r="BW28" s="100"/>
      <c r="BX28" s="101">
        <f t="shared" si="9"/>
        <v>19</v>
      </c>
    </row>
    <row r="29" spans="1:102" s="10" customFormat="1" ht="18" customHeight="1" x14ac:dyDescent="0.45">
      <c r="A29" s="11" t="s">
        <v>30</v>
      </c>
      <c r="B29" s="12" t="str">
        <f>กรอกคะแนน!B29</f>
        <v>11</v>
      </c>
      <c r="C29" s="247" t="str">
        <f>กรอกคะแนน!C29</f>
        <v>01512</v>
      </c>
      <c r="D29" s="252" t="str">
        <f>กรอกคะแนน!D29</f>
        <v>เด็กหญิงปัทมาภรณ์   เกษแก้ว</v>
      </c>
      <c r="E29" s="171" t="str">
        <f>IF(กรอกคะแนน!E29=1,"ชาย","หญิง")</f>
        <v>หญิง</v>
      </c>
      <c r="F29" s="124">
        <v>3</v>
      </c>
      <c r="G29" s="125">
        <v>3</v>
      </c>
      <c r="H29" s="125">
        <v>3</v>
      </c>
      <c r="I29" s="125">
        <v>3</v>
      </c>
      <c r="J29" s="125">
        <v>3</v>
      </c>
      <c r="K29" s="127">
        <v>3</v>
      </c>
      <c r="L29" s="128">
        <v>1</v>
      </c>
      <c r="M29" s="125">
        <v>3</v>
      </c>
      <c r="N29" s="125">
        <v>3</v>
      </c>
      <c r="O29" s="125">
        <v>3</v>
      </c>
      <c r="P29" s="125">
        <v>3</v>
      </c>
      <c r="Q29" s="126">
        <v>3</v>
      </c>
      <c r="R29" s="124">
        <v>4</v>
      </c>
      <c r="S29" s="125">
        <v>4</v>
      </c>
      <c r="T29" s="125">
        <v>4</v>
      </c>
      <c r="U29" s="125">
        <v>3</v>
      </c>
      <c r="V29" s="125">
        <v>3</v>
      </c>
      <c r="W29" s="127">
        <v>4</v>
      </c>
      <c r="X29" s="128">
        <v>3</v>
      </c>
      <c r="Y29" s="125">
        <v>3</v>
      </c>
      <c r="Z29" s="125">
        <v>3</v>
      </c>
      <c r="AA29" s="125">
        <v>3</v>
      </c>
      <c r="AB29" s="125">
        <v>3</v>
      </c>
      <c r="AC29" s="126">
        <v>3</v>
      </c>
      <c r="AD29" s="124">
        <v>3</v>
      </c>
      <c r="AE29" s="125">
        <v>4</v>
      </c>
      <c r="AF29" s="125">
        <v>3</v>
      </c>
      <c r="AG29" s="125">
        <v>3</v>
      </c>
      <c r="AH29" s="125">
        <v>3</v>
      </c>
      <c r="AI29" s="127">
        <v>3</v>
      </c>
      <c r="AJ29" s="128">
        <v>3</v>
      </c>
      <c r="AK29" s="125">
        <v>3</v>
      </c>
      <c r="AL29" s="125">
        <v>3</v>
      </c>
      <c r="AM29" s="125">
        <v>3</v>
      </c>
      <c r="AN29" s="125">
        <v>3</v>
      </c>
      <c r="AO29" s="126">
        <v>3</v>
      </c>
      <c r="AP29" s="124">
        <v>4</v>
      </c>
      <c r="AQ29" s="125">
        <v>3</v>
      </c>
      <c r="AR29" s="125">
        <v>1</v>
      </c>
      <c r="AS29" s="127">
        <v>4</v>
      </c>
      <c r="AT29" s="128">
        <v>3</v>
      </c>
      <c r="AU29" s="125">
        <v>4</v>
      </c>
      <c r="AV29" s="125">
        <v>4</v>
      </c>
      <c r="AW29" s="125">
        <v>2</v>
      </c>
      <c r="AX29" s="125">
        <v>4</v>
      </c>
      <c r="AY29" s="126">
        <v>4</v>
      </c>
      <c r="AZ29" s="124">
        <v>3</v>
      </c>
      <c r="BA29" s="125">
        <v>3</v>
      </c>
      <c r="BB29" s="125">
        <v>3</v>
      </c>
      <c r="BC29" s="125">
        <v>1</v>
      </c>
      <c r="BD29" s="125">
        <v>4</v>
      </c>
      <c r="BE29" s="127">
        <v>4</v>
      </c>
      <c r="BF29" s="170">
        <f t="shared" si="0"/>
        <v>16</v>
      </c>
      <c r="BG29" s="100">
        <f t="shared" si="1"/>
        <v>18</v>
      </c>
      <c r="BH29" s="100">
        <f t="shared" si="2"/>
        <v>16</v>
      </c>
      <c r="BI29" s="100">
        <f t="shared" si="3"/>
        <v>22</v>
      </c>
      <c r="BJ29" s="100">
        <f t="shared" si="4"/>
        <v>18</v>
      </c>
      <c r="BK29" s="100">
        <f t="shared" si="5"/>
        <v>19</v>
      </c>
      <c r="BL29" s="100"/>
      <c r="BM29" s="100"/>
      <c r="BN29" s="100">
        <f t="shared" si="6"/>
        <v>18</v>
      </c>
      <c r="BO29" s="100"/>
      <c r="BP29" s="100"/>
      <c r="BQ29" s="100"/>
      <c r="BR29" s="100">
        <f t="shared" si="7"/>
        <v>12</v>
      </c>
      <c r="BS29" s="100"/>
      <c r="BT29" s="100"/>
      <c r="BU29" s="100"/>
      <c r="BV29" s="100">
        <f t="shared" si="8"/>
        <v>21</v>
      </c>
      <c r="BW29" s="100"/>
      <c r="BX29" s="101">
        <f t="shared" si="9"/>
        <v>18</v>
      </c>
    </row>
    <row r="30" spans="1:102" s="10" customFormat="1" ht="18" customHeight="1" x14ac:dyDescent="0.45">
      <c r="A30" s="11" t="s">
        <v>31</v>
      </c>
      <c r="B30" s="12" t="str">
        <f>กรอกคะแนน!B30</f>
        <v>11</v>
      </c>
      <c r="C30" s="247" t="str">
        <f>กรอกคะแนน!C30</f>
        <v>01513</v>
      </c>
      <c r="D30" s="252" t="str">
        <f>กรอกคะแนน!D30</f>
        <v>เด็กหญิงปาลิตา   รอดขำ</v>
      </c>
      <c r="E30" s="171" t="str">
        <f>IF(กรอกคะแนน!E30=1,"ชาย","หญิง")</f>
        <v>หญิง</v>
      </c>
      <c r="F30" s="124">
        <v>4</v>
      </c>
      <c r="G30" s="125">
        <v>3</v>
      </c>
      <c r="H30" s="125">
        <v>1</v>
      </c>
      <c r="I30" s="125">
        <v>2</v>
      </c>
      <c r="J30" s="125">
        <v>2</v>
      </c>
      <c r="K30" s="127">
        <v>1</v>
      </c>
      <c r="L30" s="128">
        <v>3</v>
      </c>
      <c r="M30" s="125">
        <v>3</v>
      </c>
      <c r="N30" s="125">
        <v>3</v>
      </c>
      <c r="O30" s="125">
        <v>3</v>
      </c>
      <c r="P30" s="125">
        <v>4</v>
      </c>
      <c r="Q30" s="126">
        <v>3</v>
      </c>
      <c r="R30" s="124">
        <v>3</v>
      </c>
      <c r="S30" s="125">
        <v>3</v>
      </c>
      <c r="T30" s="125">
        <v>3</v>
      </c>
      <c r="U30" s="125">
        <v>3</v>
      </c>
      <c r="V30" s="125">
        <v>3</v>
      </c>
      <c r="W30" s="127">
        <v>3</v>
      </c>
      <c r="X30" s="128">
        <v>3</v>
      </c>
      <c r="Y30" s="125">
        <v>4</v>
      </c>
      <c r="Z30" s="125">
        <v>4</v>
      </c>
      <c r="AA30" s="125">
        <v>3</v>
      </c>
      <c r="AB30" s="125">
        <v>3</v>
      </c>
      <c r="AC30" s="126">
        <v>3</v>
      </c>
      <c r="AD30" s="124">
        <v>3</v>
      </c>
      <c r="AE30" s="125">
        <v>3</v>
      </c>
      <c r="AF30" s="125">
        <v>3</v>
      </c>
      <c r="AG30" s="125">
        <v>3</v>
      </c>
      <c r="AH30" s="125">
        <v>3</v>
      </c>
      <c r="AI30" s="127">
        <v>3</v>
      </c>
      <c r="AJ30" s="128">
        <v>3</v>
      </c>
      <c r="AK30" s="125">
        <v>3</v>
      </c>
      <c r="AL30" s="125">
        <v>3</v>
      </c>
      <c r="AM30" s="125">
        <v>3</v>
      </c>
      <c r="AN30" s="125">
        <v>3</v>
      </c>
      <c r="AO30" s="126">
        <v>4</v>
      </c>
      <c r="AP30" s="124">
        <v>4</v>
      </c>
      <c r="AQ30" s="125">
        <v>3</v>
      </c>
      <c r="AR30" s="125">
        <v>3</v>
      </c>
      <c r="AS30" s="127">
        <v>3</v>
      </c>
      <c r="AT30" s="128">
        <v>3</v>
      </c>
      <c r="AU30" s="125">
        <v>3</v>
      </c>
      <c r="AV30" s="125">
        <v>3</v>
      </c>
      <c r="AW30" s="125">
        <v>3</v>
      </c>
      <c r="AX30" s="125">
        <v>3</v>
      </c>
      <c r="AY30" s="126">
        <v>3</v>
      </c>
      <c r="AZ30" s="124">
        <v>3</v>
      </c>
      <c r="BA30" s="125">
        <v>4</v>
      </c>
      <c r="BB30" s="125">
        <v>3</v>
      </c>
      <c r="BC30" s="125">
        <v>3</v>
      </c>
      <c r="BD30" s="125">
        <v>3</v>
      </c>
      <c r="BE30" s="127">
        <v>3</v>
      </c>
      <c r="BF30" s="170">
        <f t="shared" si="0"/>
        <v>15</v>
      </c>
      <c r="BG30" s="100">
        <f t="shared" si="1"/>
        <v>13</v>
      </c>
      <c r="BH30" s="100">
        <f t="shared" si="2"/>
        <v>19</v>
      </c>
      <c r="BI30" s="100">
        <f t="shared" si="3"/>
        <v>18</v>
      </c>
      <c r="BJ30" s="100">
        <f t="shared" si="4"/>
        <v>20</v>
      </c>
      <c r="BK30" s="100">
        <f t="shared" si="5"/>
        <v>18</v>
      </c>
      <c r="BL30" s="100"/>
      <c r="BM30" s="100"/>
      <c r="BN30" s="100">
        <f t="shared" si="6"/>
        <v>19</v>
      </c>
      <c r="BO30" s="100"/>
      <c r="BP30" s="100"/>
      <c r="BQ30" s="100"/>
      <c r="BR30" s="100">
        <f t="shared" si="7"/>
        <v>13</v>
      </c>
      <c r="BS30" s="100"/>
      <c r="BT30" s="100"/>
      <c r="BU30" s="100"/>
      <c r="BV30" s="100">
        <f t="shared" si="8"/>
        <v>18</v>
      </c>
      <c r="BW30" s="100"/>
      <c r="BX30" s="101">
        <f t="shared" si="9"/>
        <v>19</v>
      </c>
    </row>
    <row r="31" spans="1:102" s="10" customFormat="1" ht="18" customHeight="1" x14ac:dyDescent="0.45">
      <c r="A31" s="11" t="s">
        <v>32</v>
      </c>
      <c r="B31" s="12" t="str">
        <f>กรอกคะแนน!B31</f>
        <v>11</v>
      </c>
      <c r="C31" s="247" t="str">
        <f>กรอกคะแนน!C31</f>
        <v>01514</v>
      </c>
      <c r="D31" s="252" t="str">
        <f>กรอกคะแนน!D31</f>
        <v>เด็กหญิงปุณยาพร   แก้วใน</v>
      </c>
      <c r="E31" s="177" t="str">
        <f>IF(กรอกคะแนน!E31=1,"ชาย","หญิง")</f>
        <v>หญิง</v>
      </c>
      <c r="F31" s="128">
        <v>3</v>
      </c>
      <c r="G31" s="125">
        <v>3</v>
      </c>
      <c r="H31" s="125">
        <v>3</v>
      </c>
      <c r="I31" s="125">
        <v>3</v>
      </c>
      <c r="J31" s="125">
        <v>3</v>
      </c>
      <c r="K31" s="127">
        <v>3</v>
      </c>
      <c r="L31" s="128">
        <v>3</v>
      </c>
      <c r="M31" s="125">
        <v>3</v>
      </c>
      <c r="N31" s="125">
        <v>3</v>
      </c>
      <c r="O31" s="125">
        <v>3</v>
      </c>
      <c r="P31" s="125">
        <v>3</v>
      </c>
      <c r="Q31" s="126">
        <v>3</v>
      </c>
      <c r="R31" s="124">
        <v>3</v>
      </c>
      <c r="S31" s="125">
        <v>3</v>
      </c>
      <c r="T31" s="125">
        <v>4</v>
      </c>
      <c r="U31" s="125">
        <v>3</v>
      </c>
      <c r="V31" s="125">
        <v>3</v>
      </c>
      <c r="W31" s="127">
        <v>1</v>
      </c>
      <c r="X31" s="128">
        <v>3</v>
      </c>
      <c r="Y31" s="125">
        <v>3</v>
      </c>
      <c r="Z31" s="125">
        <v>3</v>
      </c>
      <c r="AA31" s="125">
        <v>3</v>
      </c>
      <c r="AB31" s="125">
        <v>3</v>
      </c>
      <c r="AC31" s="126">
        <v>3</v>
      </c>
      <c r="AD31" s="124">
        <v>3</v>
      </c>
      <c r="AE31" s="125">
        <v>3</v>
      </c>
      <c r="AF31" s="125">
        <v>3</v>
      </c>
      <c r="AG31" s="125">
        <v>3</v>
      </c>
      <c r="AH31" s="125">
        <v>4</v>
      </c>
      <c r="AI31" s="127">
        <v>3</v>
      </c>
      <c r="AJ31" s="128">
        <v>4</v>
      </c>
      <c r="AK31" s="125">
        <v>3</v>
      </c>
      <c r="AL31" s="125">
        <v>3</v>
      </c>
      <c r="AM31" s="125">
        <v>3</v>
      </c>
      <c r="AN31" s="125">
        <v>3</v>
      </c>
      <c r="AO31" s="127">
        <v>4</v>
      </c>
      <c r="AP31" s="128">
        <v>3</v>
      </c>
      <c r="AQ31" s="125">
        <v>3</v>
      </c>
      <c r="AR31" s="125">
        <v>3</v>
      </c>
      <c r="AS31" s="127">
        <v>3</v>
      </c>
      <c r="AT31" s="128">
        <v>3</v>
      </c>
      <c r="AU31" s="125">
        <v>3</v>
      </c>
      <c r="AV31" s="125">
        <v>3</v>
      </c>
      <c r="AW31" s="125">
        <v>3</v>
      </c>
      <c r="AX31" s="125">
        <v>3</v>
      </c>
      <c r="AY31" s="126">
        <v>3</v>
      </c>
      <c r="AZ31" s="124">
        <v>3</v>
      </c>
      <c r="BA31" s="125">
        <v>3</v>
      </c>
      <c r="BB31" s="125">
        <v>3</v>
      </c>
      <c r="BC31" s="125">
        <v>3</v>
      </c>
      <c r="BD31" s="125">
        <v>3</v>
      </c>
      <c r="BE31" s="127">
        <v>3</v>
      </c>
      <c r="BF31" s="221">
        <f t="shared" si="0"/>
        <v>15</v>
      </c>
      <c r="BG31" s="99">
        <f t="shared" si="1"/>
        <v>18</v>
      </c>
      <c r="BH31" s="100">
        <f t="shared" si="2"/>
        <v>18</v>
      </c>
      <c r="BI31" s="100">
        <f t="shared" si="3"/>
        <v>17</v>
      </c>
      <c r="BJ31" s="100">
        <f t="shared" si="4"/>
        <v>18</v>
      </c>
      <c r="BK31" s="100">
        <f t="shared" si="5"/>
        <v>19</v>
      </c>
      <c r="BL31" s="100"/>
      <c r="BM31" s="100"/>
      <c r="BN31" s="100">
        <f t="shared" si="6"/>
        <v>20</v>
      </c>
      <c r="BO31" s="100"/>
      <c r="BP31" s="100"/>
      <c r="BQ31" s="100"/>
      <c r="BR31" s="100">
        <f t="shared" si="7"/>
        <v>12</v>
      </c>
      <c r="BS31" s="100"/>
      <c r="BT31" s="100"/>
      <c r="BU31" s="100"/>
      <c r="BV31" s="100">
        <f t="shared" si="8"/>
        <v>18</v>
      </c>
      <c r="BW31" s="100"/>
      <c r="BX31" s="101">
        <f t="shared" si="9"/>
        <v>18</v>
      </c>
    </row>
    <row r="32" spans="1:102" s="10" customFormat="1" ht="18" customHeight="1" x14ac:dyDescent="0.45">
      <c r="A32" s="225" t="s">
        <v>33</v>
      </c>
      <c r="B32" s="223" t="str">
        <f>กรอกคะแนน!B32</f>
        <v>11</v>
      </c>
      <c r="C32" s="248" t="str">
        <f>กรอกคะแนน!C32</f>
        <v>01515</v>
      </c>
      <c r="D32" s="253" t="str">
        <f>กรอกคะแนน!D32</f>
        <v>เด็กหญิงภัทรธิดา   อภัยศรี</v>
      </c>
      <c r="E32" s="220" t="str">
        <f>IF(กรอกคะแนน!E32=1,"ชาย","หญิง")</f>
        <v>หญิง</v>
      </c>
      <c r="F32" s="214">
        <v>3</v>
      </c>
      <c r="G32" s="132">
        <v>3</v>
      </c>
      <c r="H32" s="132">
        <v>3</v>
      </c>
      <c r="I32" s="132">
        <v>3</v>
      </c>
      <c r="J32" s="132">
        <v>3</v>
      </c>
      <c r="K32" s="215">
        <v>1</v>
      </c>
      <c r="L32" s="214">
        <v>3</v>
      </c>
      <c r="M32" s="132">
        <v>4</v>
      </c>
      <c r="N32" s="132">
        <v>3</v>
      </c>
      <c r="O32" s="132">
        <v>3</v>
      </c>
      <c r="P32" s="132">
        <v>1</v>
      </c>
      <c r="Q32" s="215">
        <v>3</v>
      </c>
      <c r="R32" s="214">
        <v>4</v>
      </c>
      <c r="S32" s="132">
        <v>3</v>
      </c>
      <c r="T32" s="132">
        <v>4</v>
      </c>
      <c r="U32" s="132">
        <v>1</v>
      </c>
      <c r="V32" s="132">
        <v>4</v>
      </c>
      <c r="W32" s="215">
        <v>4</v>
      </c>
      <c r="X32" s="214">
        <v>3</v>
      </c>
      <c r="Y32" s="132">
        <v>3</v>
      </c>
      <c r="Z32" s="132">
        <v>3</v>
      </c>
      <c r="AA32" s="132">
        <v>3</v>
      </c>
      <c r="AB32" s="132">
        <v>4</v>
      </c>
      <c r="AC32" s="215">
        <v>4</v>
      </c>
      <c r="AD32" s="214">
        <v>4</v>
      </c>
      <c r="AE32" s="132">
        <v>3</v>
      </c>
      <c r="AF32" s="132">
        <v>3</v>
      </c>
      <c r="AG32" s="132">
        <v>3</v>
      </c>
      <c r="AH32" s="132">
        <v>3</v>
      </c>
      <c r="AI32" s="215">
        <v>3</v>
      </c>
      <c r="AJ32" s="214">
        <v>3</v>
      </c>
      <c r="AK32" s="132">
        <v>1</v>
      </c>
      <c r="AL32" s="132">
        <v>4</v>
      </c>
      <c r="AM32" s="132">
        <v>3</v>
      </c>
      <c r="AN32" s="132">
        <v>3</v>
      </c>
      <c r="AO32" s="215">
        <v>3</v>
      </c>
      <c r="AP32" s="214">
        <v>3</v>
      </c>
      <c r="AQ32" s="132">
        <v>3</v>
      </c>
      <c r="AR32" s="132">
        <v>3</v>
      </c>
      <c r="AS32" s="215">
        <v>3</v>
      </c>
      <c r="AT32" s="214">
        <v>3</v>
      </c>
      <c r="AU32" s="132">
        <v>4</v>
      </c>
      <c r="AV32" s="132">
        <v>4</v>
      </c>
      <c r="AW32" s="132">
        <v>4</v>
      </c>
      <c r="AX32" s="132">
        <v>3</v>
      </c>
      <c r="AY32" s="215">
        <v>3</v>
      </c>
      <c r="AZ32" s="214">
        <v>3</v>
      </c>
      <c r="BA32" s="132">
        <v>4</v>
      </c>
      <c r="BB32" s="132">
        <v>3</v>
      </c>
      <c r="BC32" s="132">
        <v>3</v>
      </c>
      <c r="BD32" s="132">
        <v>4</v>
      </c>
      <c r="BE32" s="132">
        <v>4</v>
      </c>
      <c r="BF32" s="216">
        <f t="shared" si="0"/>
        <v>17</v>
      </c>
      <c r="BG32" s="218">
        <f t="shared" si="1"/>
        <v>16</v>
      </c>
      <c r="BH32" s="102">
        <f t="shared" si="2"/>
        <v>17</v>
      </c>
      <c r="BI32" s="102">
        <f t="shared" si="3"/>
        <v>20</v>
      </c>
      <c r="BJ32" s="102">
        <f t="shared" si="4"/>
        <v>20</v>
      </c>
      <c r="BK32" s="102">
        <f t="shared" si="5"/>
        <v>19</v>
      </c>
      <c r="BL32" s="102"/>
      <c r="BM32" s="102"/>
      <c r="BN32" s="102">
        <f t="shared" si="6"/>
        <v>17</v>
      </c>
      <c r="BO32" s="102"/>
      <c r="BP32" s="102"/>
      <c r="BQ32" s="102"/>
      <c r="BR32" s="102">
        <f t="shared" si="7"/>
        <v>12</v>
      </c>
      <c r="BS32" s="102"/>
      <c r="BT32" s="102"/>
      <c r="BU32" s="102"/>
      <c r="BV32" s="102">
        <f t="shared" si="8"/>
        <v>21</v>
      </c>
      <c r="BW32" s="102"/>
      <c r="BX32" s="102">
        <f t="shared" si="9"/>
        <v>21</v>
      </c>
    </row>
    <row r="33" spans="1:76" s="10" customFormat="1" ht="18" customHeight="1" x14ac:dyDescent="0.45">
      <c r="A33" s="226" t="s">
        <v>34</v>
      </c>
      <c r="B33" s="223" t="str">
        <f>กรอกคะแนน!B33</f>
        <v>11</v>
      </c>
      <c r="C33" s="248" t="str">
        <f>กรอกคะแนน!C33</f>
        <v>01516</v>
      </c>
      <c r="D33" s="254" t="str">
        <f>กรอกคะแนน!D33</f>
        <v>เด็กหญิงมัชธิกานต์   ถาวร</v>
      </c>
      <c r="E33" s="177" t="str">
        <f>IF(กรอกคะแนน!E33=1,"ชาย","หญิง")</f>
        <v>หญิง</v>
      </c>
      <c r="F33" s="128">
        <v>3</v>
      </c>
      <c r="G33" s="125">
        <v>3</v>
      </c>
      <c r="H33" s="125">
        <v>3</v>
      </c>
      <c r="I33" s="125">
        <v>3</v>
      </c>
      <c r="J33" s="125">
        <v>3</v>
      </c>
      <c r="K33" s="127">
        <v>3</v>
      </c>
      <c r="L33" s="128">
        <v>3</v>
      </c>
      <c r="M33" s="125">
        <v>3</v>
      </c>
      <c r="N33" s="125">
        <v>3</v>
      </c>
      <c r="O33" s="125">
        <v>3</v>
      </c>
      <c r="P33" s="125">
        <v>3</v>
      </c>
      <c r="Q33" s="127">
        <v>3</v>
      </c>
      <c r="R33" s="128">
        <v>4</v>
      </c>
      <c r="S33" s="125">
        <v>3</v>
      </c>
      <c r="T33" s="125">
        <v>3</v>
      </c>
      <c r="U33" s="125">
        <v>3</v>
      </c>
      <c r="V33" s="125">
        <v>3</v>
      </c>
      <c r="W33" s="127">
        <v>3</v>
      </c>
      <c r="X33" s="128">
        <v>3</v>
      </c>
      <c r="Y33" s="125">
        <v>3</v>
      </c>
      <c r="Z33" s="125">
        <v>3</v>
      </c>
      <c r="AA33" s="125">
        <v>3</v>
      </c>
      <c r="AB33" s="125">
        <v>3</v>
      </c>
      <c r="AC33" s="127">
        <v>3</v>
      </c>
      <c r="AD33" s="128">
        <v>3</v>
      </c>
      <c r="AE33" s="125">
        <v>3</v>
      </c>
      <c r="AF33" s="125">
        <v>3</v>
      </c>
      <c r="AG33" s="125">
        <v>3</v>
      </c>
      <c r="AH33" s="125">
        <v>3</v>
      </c>
      <c r="AI33" s="127">
        <v>3</v>
      </c>
      <c r="AJ33" s="128">
        <v>3</v>
      </c>
      <c r="AK33" s="125">
        <v>3</v>
      </c>
      <c r="AL33" s="125">
        <v>3</v>
      </c>
      <c r="AM33" s="125">
        <v>4</v>
      </c>
      <c r="AN33" s="125">
        <v>3</v>
      </c>
      <c r="AO33" s="127">
        <v>3</v>
      </c>
      <c r="AP33" s="128">
        <v>4</v>
      </c>
      <c r="AQ33" s="125">
        <v>3</v>
      </c>
      <c r="AR33" s="125">
        <v>3</v>
      </c>
      <c r="AS33" s="127">
        <v>3</v>
      </c>
      <c r="AT33" s="128">
        <v>3</v>
      </c>
      <c r="AU33" s="125">
        <v>4</v>
      </c>
      <c r="AV33" s="125">
        <v>3</v>
      </c>
      <c r="AW33" s="125">
        <v>3</v>
      </c>
      <c r="AX33" s="125">
        <v>3</v>
      </c>
      <c r="AY33" s="127">
        <v>3</v>
      </c>
      <c r="AZ33" s="128">
        <v>3</v>
      </c>
      <c r="BA33" s="125">
        <v>3</v>
      </c>
      <c r="BB33" s="125">
        <v>3</v>
      </c>
      <c r="BC33" s="125">
        <v>3</v>
      </c>
      <c r="BD33" s="125">
        <v>3</v>
      </c>
      <c r="BE33" s="125">
        <v>4</v>
      </c>
      <c r="BF33" s="217">
        <f t="shared" si="0"/>
        <v>15</v>
      </c>
      <c r="BG33" s="99">
        <f t="shared" si="1"/>
        <v>18</v>
      </c>
      <c r="BH33" s="100">
        <f t="shared" si="2"/>
        <v>18</v>
      </c>
      <c r="BI33" s="100">
        <f t="shared" si="3"/>
        <v>19</v>
      </c>
      <c r="BJ33" s="100">
        <f t="shared" si="4"/>
        <v>18</v>
      </c>
      <c r="BK33" s="100">
        <f t="shared" si="5"/>
        <v>18</v>
      </c>
      <c r="BL33" s="100"/>
      <c r="BM33" s="100"/>
      <c r="BN33" s="100">
        <f t="shared" si="6"/>
        <v>19</v>
      </c>
      <c r="BO33" s="100"/>
      <c r="BP33" s="100"/>
      <c r="BQ33" s="100"/>
      <c r="BR33" s="100">
        <f t="shared" si="7"/>
        <v>13</v>
      </c>
      <c r="BS33" s="100"/>
      <c r="BT33" s="100"/>
      <c r="BU33" s="100"/>
      <c r="BV33" s="100">
        <f t="shared" si="8"/>
        <v>19</v>
      </c>
      <c r="BW33" s="100"/>
      <c r="BX33" s="100">
        <f t="shared" si="9"/>
        <v>19</v>
      </c>
    </row>
    <row r="34" spans="1:76" s="10" customFormat="1" ht="18" customHeight="1" x14ac:dyDescent="0.45">
      <c r="A34" s="225" t="s">
        <v>35</v>
      </c>
      <c r="B34" s="223" t="str">
        <f>กรอกคะแนน!B34</f>
        <v>11</v>
      </c>
      <c r="C34" s="248" t="str">
        <f>กรอกคะแนน!C34</f>
        <v>01517</v>
      </c>
      <c r="D34" s="254" t="str">
        <f>กรอกคะแนน!D34</f>
        <v>เด็กหญิงยลรดี  เสาวรส</v>
      </c>
      <c r="E34" s="177" t="str">
        <f>IF(กรอกคะแนน!E34=1,"ชาย","หญิง")</f>
        <v>หญิง</v>
      </c>
      <c r="F34" s="128">
        <v>3</v>
      </c>
      <c r="G34" s="125">
        <v>3</v>
      </c>
      <c r="H34" s="125">
        <v>3</v>
      </c>
      <c r="I34" s="125">
        <v>3</v>
      </c>
      <c r="J34" s="125">
        <v>4</v>
      </c>
      <c r="K34" s="127">
        <v>1</v>
      </c>
      <c r="L34" s="128">
        <v>4</v>
      </c>
      <c r="M34" s="125">
        <v>4</v>
      </c>
      <c r="N34" s="125">
        <v>4</v>
      </c>
      <c r="O34" s="125">
        <v>4</v>
      </c>
      <c r="P34" s="125">
        <v>3</v>
      </c>
      <c r="Q34" s="127">
        <v>4</v>
      </c>
      <c r="R34" s="128">
        <v>3</v>
      </c>
      <c r="S34" s="125">
        <v>4</v>
      </c>
      <c r="T34" s="125">
        <v>4</v>
      </c>
      <c r="U34" s="125">
        <v>4</v>
      </c>
      <c r="V34" s="125">
        <v>4</v>
      </c>
      <c r="W34" s="127">
        <v>4</v>
      </c>
      <c r="X34" s="128">
        <v>3</v>
      </c>
      <c r="Y34" s="125">
        <v>3</v>
      </c>
      <c r="Z34" s="125">
        <v>3</v>
      </c>
      <c r="AA34" s="125">
        <v>4</v>
      </c>
      <c r="AB34" s="125">
        <v>4</v>
      </c>
      <c r="AC34" s="127">
        <v>3</v>
      </c>
      <c r="AD34" s="128">
        <v>4</v>
      </c>
      <c r="AE34" s="125">
        <v>4</v>
      </c>
      <c r="AF34" s="125">
        <v>4</v>
      </c>
      <c r="AG34" s="125">
        <v>3</v>
      </c>
      <c r="AH34" s="125">
        <v>3</v>
      </c>
      <c r="AI34" s="127">
        <v>4</v>
      </c>
      <c r="AJ34" s="128">
        <v>4</v>
      </c>
      <c r="AK34" s="125">
        <v>4</v>
      </c>
      <c r="AL34" s="125">
        <v>3</v>
      </c>
      <c r="AM34" s="125">
        <v>4</v>
      </c>
      <c r="AN34" s="125">
        <v>1</v>
      </c>
      <c r="AO34" s="127">
        <v>4</v>
      </c>
      <c r="AP34" s="128">
        <v>4</v>
      </c>
      <c r="AQ34" s="125">
        <v>4</v>
      </c>
      <c r="AR34" s="125">
        <v>4</v>
      </c>
      <c r="AS34" s="127">
        <v>3</v>
      </c>
      <c r="AT34" s="128">
        <v>4</v>
      </c>
      <c r="AU34" s="125">
        <v>4</v>
      </c>
      <c r="AV34" s="125">
        <v>3</v>
      </c>
      <c r="AW34" s="125">
        <v>3</v>
      </c>
      <c r="AX34" s="125">
        <v>3</v>
      </c>
      <c r="AY34" s="127">
        <v>3</v>
      </c>
      <c r="AZ34" s="128">
        <v>3</v>
      </c>
      <c r="BA34" s="125">
        <v>3</v>
      </c>
      <c r="BB34" s="125">
        <v>3</v>
      </c>
      <c r="BC34" s="125">
        <v>3</v>
      </c>
      <c r="BD34" s="125">
        <v>4</v>
      </c>
      <c r="BE34" s="125">
        <v>3</v>
      </c>
      <c r="BF34" s="217">
        <f t="shared" si="0"/>
        <v>18</v>
      </c>
      <c r="BG34" s="99">
        <f t="shared" si="1"/>
        <v>17</v>
      </c>
      <c r="BH34" s="100">
        <f t="shared" si="2"/>
        <v>23</v>
      </c>
      <c r="BI34" s="100">
        <f t="shared" si="3"/>
        <v>23</v>
      </c>
      <c r="BJ34" s="100">
        <f t="shared" si="4"/>
        <v>20</v>
      </c>
      <c r="BK34" s="100">
        <f t="shared" si="5"/>
        <v>22</v>
      </c>
      <c r="BL34" s="100"/>
      <c r="BM34" s="100"/>
      <c r="BN34" s="100">
        <f t="shared" si="6"/>
        <v>20</v>
      </c>
      <c r="BO34" s="100"/>
      <c r="BP34" s="100"/>
      <c r="BQ34" s="100"/>
      <c r="BR34" s="100">
        <f t="shared" si="7"/>
        <v>15</v>
      </c>
      <c r="BS34" s="100"/>
      <c r="BT34" s="100"/>
      <c r="BU34" s="100"/>
      <c r="BV34" s="100">
        <f t="shared" si="8"/>
        <v>20</v>
      </c>
      <c r="BW34" s="100"/>
      <c r="BX34" s="100">
        <f t="shared" si="9"/>
        <v>19</v>
      </c>
    </row>
    <row r="35" spans="1:76" s="10" customFormat="1" ht="18" customHeight="1" x14ac:dyDescent="0.45">
      <c r="A35" s="225" t="s">
        <v>36</v>
      </c>
      <c r="B35" s="223" t="str">
        <f>กรอกคะแนน!B35</f>
        <v>11</v>
      </c>
      <c r="C35" s="248" t="str">
        <f>กรอกคะแนน!C35</f>
        <v>01518</v>
      </c>
      <c r="D35" s="254" t="str">
        <f>กรอกคะแนน!D35</f>
        <v>เด็กหญิงรุ่งนภา   จันทร์แดง</v>
      </c>
      <c r="E35" s="177" t="str">
        <f>IF(กรอกคะแนน!E35=1,"ชาย","หญิง")</f>
        <v>หญิง</v>
      </c>
      <c r="F35" s="128">
        <v>3</v>
      </c>
      <c r="G35" s="125">
        <v>3</v>
      </c>
      <c r="H35" s="125">
        <v>3</v>
      </c>
      <c r="I35" s="125">
        <v>3</v>
      </c>
      <c r="J35" s="125">
        <v>1</v>
      </c>
      <c r="K35" s="127">
        <v>3</v>
      </c>
      <c r="L35" s="128">
        <v>3</v>
      </c>
      <c r="M35" s="125">
        <v>3</v>
      </c>
      <c r="N35" s="125">
        <v>3</v>
      </c>
      <c r="O35" s="125">
        <v>3</v>
      </c>
      <c r="P35" s="125">
        <v>3</v>
      </c>
      <c r="Q35" s="127">
        <v>3</v>
      </c>
      <c r="R35" s="128">
        <v>4</v>
      </c>
      <c r="S35" s="125">
        <v>3</v>
      </c>
      <c r="T35" s="125">
        <v>3</v>
      </c>
      <c r="U35" s="125">
        <v>4</v>
      </c>
      <c r="V35" s="125">
        <v>3</v>
      </c>
      <c r="W35" s="127">
        <v>3</v>
      </c>
      <c r="X35" s="128">
        <v>3</v>
      </c>
      <c r="Y35" s="125">
        <v>3</v>
      </c>
      <c r="Z35" s="125">
        <v>3</v>
      </c>
      <c r="AA35" s="125">
        <v>3</v>
      </c>
      <c r="AB35" s="125">
        <v>3</v>
      </c>
      <c r="AC35" s="127">
        <v>3</v>
      </c>
      <c r="AD35" s="128">
        <v>3</v>
      </c>
      <c r="AE35" s="125">
        <v>3</v>
      </c>
      <c r="AF35" s="125">
        <v>3</v>
      </c>
      <c r="AG35" s="125">
        <v>3</v>
      </c>
      <c r="AH35" s="125">
        <v>3</v>
      </c>
      <c r="AI35" s="127">
        <v>4</v>
      </c>
      <c r="AJ35" s="128">
        <v>3</v>
      </c>
      <c r="AK35" s="125">
        <v>3</v>
      </c>
      <c r="AL35" s="125">
        <v>3</v>
      </c>
      <c r="AM35" s="125">
        <v>3</v>
      </c>
      <c r="AN35" s="125">
        <v>3</v>
      </c>
      <c r="AO35" s="127">
        <v>3</v>
      </c>
      <c r="AP35" s="128">
        <v>3</v>
      </c>
      <c r="AQ35" s="125">
        <v>3</v>
      </c>
      <c r="AR35" s="125">
        <v>3</v>
      </c>
      <c r="AS35" s="127">
        <v>3</v>
      </c>
      <c r="AT35" s="128">
        <v>3</v>
      </c>
      <c r="AU35" s="125">
        <v>3</v>
      </c>
      <c r="AV35" s="125">
        <v>3</v>
      </c>
      <c r="AW35" s="125">
        <v>3</v>
      </c>
      <c r="AX35" s="125">
        <v>3</v>
      </c>
      <c r="AY35" s="127">
        <v>3</v>
      </c>
      <c r="AZ35" s="128">
        <v>3</v>
      </c>
      <c r="BA35" s="125">
        <v>3</v>
      </c>
      <c r="BB35" s="125">
        <v>3</v>
      </c>
      <c r="BC35" s="125">
        <v>3</v>
      </c>
      <c r="BD35" s="125">
        <v>3</v>
      </c>
      <c r="BE35" s="125">
        <v>3</v>
      </c>
      <c r="BF35" s="217">
        <f t="shared" si="0"/>
        <v>15</v>
      </c>
      <c r="BG35" s="99">
        <f t="shared" si="1"/>
        <v>16</v>
      </c>
      <c r="BH35" s="100">
        <f t="shared" si="2"/>
        <v>18</v>
      </c>
      <c r="BI35" s="100">
        <f t="shared" si="3"/>
        <v>20</v>
      </c>
      <c r="BJ35" s="100">
        <f t="shared" si="4"/>
        <v>18</v>
      </c>
      <c r="BK35" s="100">
        <f t="shared" si="5"/>
        <v>19</v>
      </c>
      <c r="BL35" s="100"/>
      <c r="BM35" s="100"/>
      <c r="BN35" s="100">
        <f t="shared" si="6"/>
        <v>18</v>
      </c>
      <c r="BO35" s="100"/>
      <c r="BP35" s="100"/>
      <c r="BQ35" s="100"/>
      <c r="BR35" s="100">
        <f t="shared" si="7"/>
        <v>12</v>
      </c>
      <c r="BS35" s="100"/>
      <c r="BT35" s="100"/>
      <c r="BU35" s="100"/>
      <c r="BV35" s="100">
        <f t="shared" si="8"/>
        <v>18</v>
      </c>
      <c r="BW35" s="100"/>
      <c r="BX35" s="100">
        <f t="shared" si="9"/>
        <v>18</v>
      </c>
    </row>
    <row r="36" spans="1:76" s="10" customFormat="1" ht="18" customHeight="1" thickBot="1" x14ac:dyDescent="0.5">
      <c r="A36" s="227" t="s">
        <v>37</v>
      </c>
      <c r="B36" s="224" t="s">
        <v>15</v>
      </c>
      <c r="C36" s="249" t="s">
        <v>173</v>
      </c>
      <c r="D36" s="255" t="s">
        <v>213</v>
      </c>
      <c r="E36" s="178" t="str">
        <f>IF(กรอกคะแนน!E44=1,"ชาย","หญิง")</f>
        <v>หญิง</v>
      </c>
      <c r="F36" s="135">
        <v>3</v>
      </c>
      <c r="G36" s="133">
        <v>3</v>
      </c>
      <c r="H36" s="133">
        <v>3</v>
      </c>
      <c r="I36" s="133">
        <v>3</v>
      </c>
      <c r="J36" s="133">
        <v>4</v>
      </c>
      <c r="K36" s="134">
        <v>3</v>
      </c>
      <c r="L36" s="135">
        <v>3</v>
      </c>
      <c r="M36" s="133">
        <v>3</v>
      </c>
      <c r="N36" s="133">
        <v>4</v>
      </c>
      <c r="O36" s="133">
        <v>3</v>
      </c>
      <c r="P36" s="133">
        <v>4</v>
      </c>
      <c r="Q36" s="134">
        <v>3</v>
      </c>
      <c r="R36" s="135">
        <v>3</v>
      </c>
      <c r="S36" s="133">
        <v>4</v>
      </c>
      <c r="T36" s="133">
        <v>4</v>
      </c>
      <c r="U36" s="133">
        <v>3</v>
      </c>
      <c r="V36" s="133">
        <v>3</v>
      </c>
      <c r="W36" s="134">
        <v>4</v>
      </c>
      <c r="X36" s="135">
        <v>3</v>
      </c>
      <c r="Y36" s="133">
        <v>4</v>
      </c>
      <c r="Z36" s="133">
        <v>3</v>
      </c>
      <c r="AA36" s="133">
        <v>3</v>
      </c>
      <c r="AB36" s="133">
        <v>3</v>
      </c>
      <c r="AC36" s="134">
        <v>3</v>
      </c>
      <c r="AD36" s="135">
        <v>3</v>
      </c>
      <c r="AE36" s="133">
        <v>2</v>
      </c>
      <c r="AF36" s="133">
        <v>3</v>
      </c>
      <c r="AG36" s="133">
        <v>3</v>
      </c>
      <c r="AH36" s="133">
        <v>3</v>
      </c>
      <c r="AI36" s="134">
        <v>4</v>
      </c>
      <c r="AJ36" s="135">
        <v>3</v>
      </c>
      <c r="AK36" s="133">
        <v>4</v>
      </c>
      <c r="AL36" s="133">
        <v>4</v>
      </c>
      <c r="AM36" s="133">
        <v>3</v>
      </c>
      <c r="AN36" s="133">
        <v>3</v>
      </c>
      <c r="AO36" s="134">
        <v>3</v>
      </c>
      <c r="AP36" s="135">
        <v>3</v>
      </c>
      <c r="AQ36" s="133">
        <v>3</v>
      </c>
      <c r="AR36" s="133">
        <v>3</v>
      </c>
      <c r="AS36" s="134">
        <v>3</v>
      </c>
      <c r="AT36" s="135">
        <v>3</v>
      </c>
      <c r="AU36" s="133">
        <v>4</v>
      </c>
      <c r="AV36" s="133">
        <v>3</v>
      </c>
      <c r="AW36" s="133">
        <v>4</v>
      </c>
      <c r="AX36" s="133">
        <v>3</v>
      </c>
      <c r="AY36" s="134">
        <v>3</v>
      </c>
      <c r="AZ36" s="135">
        <v>3</v>
      </c>
      <c r="BA36" s="133">
        <v>3</v>
      </c>
      <c r="BB36" s="133">
        <v>3</v>
      </c>
      <c r="BC36" s="133">
        <v>3</v>
      </c>
      <c r="BD36" s="133">
        <v>3</v>
      </c>
      <c r="BE36" s="133">
        <v>3</v>
      </c>
      <c r="BF36" s="219">
        <f t="shared" si="0"/>
        <v>16</v>
      </c>
      <c r="BG36" s="103">
        <f t="shared" si="1"/>
        <v>19</v>
      </c>
      <c r="BH36" s="104">
        <f t="shared" si="2"/>
        <v>20</v>
      </c>
      <c r="BI36" s="104">
        <f t="shared" si="3"/>
        <v>21</v>
      </c>
      <c r="BJ36" s="104">
        <f t="shared" si="4"/>
        <v>19</v>
      </c>
      <c r="BK36" s="104">
        <f t="shared" si="5"/>
        <v>18</v>
      </c>
      <c r="BL36" s="104"/>
      <c r="BM36" s="104"/>
      <c r="BN36" s="104">
        <f t="shared" si="6"/>
        <v>20</v>
      </c>
      <c r="BO36" s="104"/>
      <c r="BP36" s="104"/>
      <c r="BQ36" s="104"/>
      <c r="BR36" s="104">
        <f t="shared" si="7"/>
        <v>12</v>
      </c>
      <c r="BS36" s="104"/>
      <c r="BT36" s="104"/>
      <c r="BU36" s="104"/>
      <c r="BV36" s="104">
        <f t="shared" si="8"/>
        <v>20</v>
      </c>
      <c r="BW36" s="104"/>
      <c r="BX36" s="104">
        <f t="shared" si="9"/>
        <v>18</v>
      </c>
    </row>
    <row r="37" spans="1:76" s="10" customFormat="1" ht="18" customHeight="1" x14ac:dyDescent="0.45">
      <c r="A37" s="164" t="s">
        <v>38</v>
      </c>
      <c r="B37" s="139" t="s">
        <v>15</v>
      </c>
      <c r="C37" s="250" t="s">
        <v>174</v>
      </c>
      <c r="D37" s="256" t="s">
        <v>214</v>
      </c>
      <c r="E37" s="222" t="str">
        <f>IF(กรอกคะแนน!E45=1,"ชาย","หญิง")</f>
        <v>หญิง</v>
      </c>
      <c r="F37" s="142">
        <v>4</v>
      </c>
      <c r="G37" s="132">
        <v>4</v>
      </c>
      <c r="H37" s="132">
        <v>3</v>
      </c>
      <c r="I37" s="132">
        <v>3</v>
      </c>
      <c r="J37" s="132">
        <v>3</v>
      </c>
      <c r="K37" s="132">
        <v>3</v>
      </c>
      <c r="L37" s="132">
        <v>1</v>
      </c>
      <c r="M37" s="132">
        <v>4</v>
      </c>
      <c r="N37" s="132">
        <v>4</v>
      </c>
      <c r="O37" s="132">
        <v>3</v>
      </c>
      <c r="P37" s="132">
        <v>4</v>
      </c>
      <c r="Q37" s="222">
        <v>3</v>
      </c>
      <c r="R37" s="142">
        <v>4</v>
      </c>
      <c r="S37" s="132">
        <v>3</v>
      </c>
      <c r="T37" s="132">
        <v>1</v>
      </c>
      <c r="U37" s="132">
        <v>3</v>
      </c>
      <c r="V37" s="132">
        <v>3</v>
      </c>
      <c r="W37" s="132">
        <v>4</v>
      </c>
      <c r="X37" s="132">
        <v>4</v>
      </c>
      <c r="Y37" s="132">
        <v>3</v>
      </c>
      <c r="Z37" s="132">
        <v>3</v>
      </c>
      <c r="AA37" s="132">
        <v>3</v>
      </c>
      <c r="AB37" s="132">
        <v>3</v>
      </c>
      <c r="AC37" s="132">
        <v>3</v>
      </c>
      <c r="AD37" s="132">
        <v>3</v>
      </c>
      <c r="AE37" s="132">
        <v>3</v>
      </c>
      <c r="AF37" s="132">
        <v>4</v>
      </c>
      <c r="AG37" s="132">
        <v>3</v>
      </c>
      <c r="AH37" s="132">
        <v>3</v>
      </c>
      <c r="AI37" s="132">
        <v>4</v>
      </c>
      <c r="AJ37" s="132">
        <v>3</v>
      </c>
      <c r="AK37" s="132">
        <v>3</v>
      </c>
      <c r="AL37" s="132">
        <v>3</v>
      </c>
      <c r="AM37" s="132">
        <v>3</v>
      </c>
      <c r="AN37" s="132">
        <v>3</v>
      </c>
      <c r="AO37" s="132">
        <v>3</v>
      </c>
      <c r="AP37" s="132">
        <v>4</v>
      </c>
      <c r="AQ37" s="132">
        <v>3</v>
      </c>
      <c r="AR37" s="132">
        <v>3</v>
      </c>
      <c r="AS37" s="132">
        <v>3</v>
      </c>
      <c r="AT37" s="132">
        <v>3</v>
      </c>
      <c r="AU37" s="132">
        <v>3</v>
      </c>
      <c r="AV37" s="132">
        <v>3</v>
      </c>
      <c r="AW37" s="132">
        <v>3</v>
      </c>
      <c r="AX37" s="132">
        <v>4</v>
      </c>
      <c r="AY37" s="132">
        <v>3</v>
      </c>
      <c r="AZ37" s="132">
        <v>3</v>
      </c>
      <c r="BA37" s="132">
        <v>3</v>
      </c>
      <c r="BB37" s="132">
        <v>3</v>
      </c>
      <c r="BC37" s="132">
        <v>3</v>
      </c>
      <c r="BD37" s="132">
        <v>3</v>
      </c>
      <c r="BE37" s="132">
        <v>1</v>
      </c>
      <c r="BF37" s="172">
        <f t="shared" si="0"/>
        <v>15</v>
      </c>
      <c r="BG37" s="102">
        <f t="shared" si="1"/>
        <v>20</v>
      </c>
      <c r="BH37" s="102">
        <f t="shared" si="2"/>
        <v>19</v>
      </c>
      <c r="BI37" s="102">
        <f t="shared" si="3"/>
        <v>18</v>
      </c>
      <c r="BJ37" s="102">
        <f t="shared" si="4"/>
        <v>19</v>
      </c>
      <c r="BK37" s="102">
        <f t="shared" si="5"/>
        <v>20</v>
      </c>
      <c r="BL37" s="102"/>
      <c r="BM37" s="102"/>
      <c r="BN37" s="102">
        <f t="shared" si="6"/>
        <v>18</v>
      </c>
      <c r="BO37" s="102"/>
      <c r="BP37" s="102"/>
      <c r="BQ37" s="102"/>
      <c r="BR37" s="102">
        <f t="shared" si="7"/>
        <v>13</v>
      </c>
      <c r="BS37" s="102"/>
      <c r="BT37" s="102"/>
      <c r="BU37" s="102"/>
      <c r="BV37" s="102">
        <f t="shared" si="8"/>
        <v>19</v>
      </c>
      <c r="BW37" s="102"/>
      <c r="BX37" s="102">
        <f t="shared" si="9"/>
        <v>16</v>
      </c>
    </row>
    <row r="38" spans="1:76" s="10" customFormat="1" ht="18" customHeight="1" x14ac:dyDescent="0.45">
      <c r="A38" s="154" t="s">
        <v>39</v>
      </c>
      <c r="B38" s="136" t="s">
        <v>15</v>
      </c>
      <c r="C38" s="68" t="s">
        <v>175</v>
      </c>
      <c r="D38" s="257" t="s">
        <v>215</v>
      </c>
      <c r="E38" s="125" t="str">
        <f>IF(กรอกคะแนน!E46=1,"ชาย","หญิง")</f>
        <v>หญิง</v>
      </c>
      <c r="F38" s="125">
        <v>3</v>
      </c>
      <c r="G38" s="125">
        <v>3</v>
      </c>
      <c r="H38" s="125">
        <v>3</v>
      </c>
      <c r="I38" s="125">
        <v>3</v>
      </c>
      <c r="J38" s="125">
        <v>3</v>
      </c>
      <c r="K38" s="125">
        <v>3</v>
      </c>
      <c r="L38" s="125">
        <v>3</v>
      </c>
      <c r="M38" s="125">
        <v>4</v>
      </c>
      <c r="N38" s="125">
        <v>3</v>
      </c>
      <c r="O38" s="125">
        <v>3</v>
      </c>
      <c r="P38" s="125">
        <v>4</v>
      </c>
      <c r="Q38" s="125">
        <v>3</v>
      </c>
      <c r="R38" s="125">
        <v>3</v>
      </c>
      <c r="S38" s="125">
        <v>3</v>
      </c>
      <c r="T38" s="125">
        <v>4</v>
      </c>
      <c r="U38" s="125">
        <v>3</v>
      </c>
      <c r="V38" s="125">
        <v>3</v>
      </c>
      <c r="W38" s="125">
        <v>3</v>
      </c>
      <c r="X38" s="125">
        <v>3</v>
      </c>
      <c r="Y38" s="125">
        <v>3</v>
      </c>
      <c r="Z38" s="125">
        <v>3</v>
      </c>
      <c r="AA38" s="125">
        <v>4</v>
      </c>
      <c r="AB38" s="125">
        <v>3</v>
      </c>
      <c r="AC38" s="125">
        <v>3</v>
      </c>
      <c r="AD38" s="125">
        <v>1</v>
      </c>
      <c r="AE38" s="125">
        <v>3</v>
      </c>
      <c r="AF38" s="125">
        <v>3</v>
      </c>
      <c r="AG38" s="125">
        <v>3</v>
      </c>
      <c r="AH38" s="125">
        <v>1</v>
      </c>
      <c r="AI38" s="125">
        <v>3</v>
      </c>
      <c r="AJ38" s="125">
        <v>3</v>
      </c>
      <c r="AK38" s="125">
        <v>3</v>
      </c>
      <c r="AL38" s="125">
        <v>3</v>
      </c>
      <c r="AM38" s="125">
        <v>3</v>
      </c>
      <c r="AN38" s="125">
        <v>3</v>
      </c>
      <c r="AO38" s="125">
        <v>3</v>
      </c>
      <c r="AP38" s="125">
        <v>3</v>
      </c>
      <c r="AQ38" s="125">
        <v>3</v>
      </c>
      <c r="AR38" s="125">
        <v>3</v>
      </c>
      <c r="AS38" s="125">
        <v>3</v>
      </c>
      <c r="AT38" s="125">
        <v>3</v>
      </c>
      <c r="AU38" s="125">
        <v>4</v>
      </c>
      <c r="AV38" s="125">
        <v>3</v>
      </c>
      <c r="AW38" s="125">
        <v>3</v>
      </c>
      <c r="AX38" s="125">
        <v>3</v>
      </c>
      <c r="AY38" s="125">
        <v>1</v>
      </c>
      <c r="AZ38" s="125">
        <v>3</v>
      </c>
      <c r="BA38" s="125">
        <v>3</v>
      </c>
      <c r="BB38" s="125">
        <v>3</v>
      </c>
      <c r="BC38" s="125">
        <v>3</v>
      </c>
      <c r="BD38" s="125">
        <v>3</v>
      </c>
      <c r="BE38" s="125">
        <v>3</v>
      </c>
      <c r="BF38" s="162">
        <f t="shared" si="0"/>
        <v>15</v>
      </c>
      <c r="BG38" s="100">
        <f t="shared" si="1"/>
        <v>18</v>
      </c>
      <c r="BH38" s="100">
        <f t="shared" si="2"/>
        <v>20</v>
      </c>
      <c r="BI38" s="100">
        <f t="shared" si="3"/>
        <v>19</v>
      </c>
      <c r="BJ38" s="100">
        <f t="shared" si="4"/>
        <v>19</v>
      </c>
      <c r="BK38" s="100">
        <f t="shared" si="5"/>
        <v>14</v>
      </c>
      <c r="BL38" s="100"/>
      <c r="BM38" s="100"/>
      <c r="BN38" s="100">
        <f t="shared" si="6"/>
        <v>18</v>
      </c>
      <c r="BO38" s="100"/>
      <c r="BP38" s="100"/>
      <c r="BQ38" s="100"/>
      <c r="BR38" s="100">
        <f t="shared" si="7"/>
        <v>12</v>
      </c>
      <c r="BS38" s="100"/>
      <c r="BT38" s="100"/>
      <c r="BU38" s="100"/>
      <c r="BV38" s="100">
        <f t="shared" si="8"/>
        <v>17</v>
      </c>
      <c r="BW38" s="100"/>
      <c r="BX38" s="100">
        <f t="shared" si="9"/>
        <v>18</v>
      </c>
    </row>
    <row r="39" spans="1:76" s="10" customFormat="1" ht="18" customHeight="1" x14ac:dyDescent="0.45">
      <c r="A39" s="155" t="s">
        <v>40</v>
      </c>
      <c r="B39" s="136" t="s">
        <v>15</v>
      </c>
      <c r="C39" s="68" t="s">
        <v>176</v>
      </c>
      <c r="D39" s="257" t="s">
        <v>216</v>
      </c>
      <c r="E39" s="125" t="str">
        <f>IF(กรอกคะแนน!E47=1,"ชาย","หญิง")</f>
        <v>หญิง</v>
      </c>
      <c r="F39" s="125">
        <v>1</v>
      </c>
      <c r="G39" s="125">
        <v>4</v>
      </c>
      <c r="H39" s="125">
        <v>3</v>
      </c>
      <c r="I39" s="125">
        <v>1</v>
      </c>
      <c r="J39" s="125">
        <v>3</v>
      </c>
      <c r="K39" s="125">
        <v>1</v>
      </c>
      <c r="L39" s="125">
        <v>3</v>
      </c>
      <c r="M39" s="125">
        <v>4</v>
      </c>
      <c r="N39" s="125">
        <v>4</v>
      </c>
      <c r="O39" s="125">
        <v>3</v>
      </c>
      <c r="P39" s="125">
        <v>3</v>
      </c>
      <c r="Q39" s="125">
        <v>3</v>
      </c>
      <c r="R39" s="125">
        <v>4</v>
      </c>
      <c r="S39" s="125">
        <v>3</v>
      </c>
      <c r="T39" s="125">
        <v>3</v>
      </c>
      <c r="U39" s="125">
        <v>4</v>
      </c>
      <c r="V39" s="125">
        <v>3</v>
      </c>
      <c r="W39" s="125">
        <v>4</v>
      </c>
      <c r="X39" s="125">
        <v>3</v>
      </c>
      <c r="Y39" s="125">
        <v>3</v>
      </c>
      <c r="Z39" s="125">
        <v>3</v>
      </c>
      <c r="AA39" s="125">
        <v>3</v>
      </c>
      <c r="AB39" s="125">
        <v>3</v>
      </c>
      <c r="AC39" s="125">
        <v>3</v>
      </c>
      <c r="AD39" s="125">
        <v>3</v>
      </c>
      <c r="AE39" s="125">
        <v>3</v>
      </c>
      <c r="AF39" s="125">
        <v>3</v>
      </c>
      <c r="AG39" s="125">
        <v>3</v>
      </c>
      <c r="AH39" s="125">
        <v>4</v>
      </c>
      <c r="AI39" s="125">
        <v>4</v>
      </c>
      <c r="AJ39" s="125">
        <v>1</v>
      </c>
      <c r="AK39" s="125">
        <v>1</v>
      </c>
      <c r="AL39" s="125">
        <v>4</v>
      </c>
      <c r="AM39" s="125">
        <v>4</v>
      </c>
      <c r="AN39" s="125">
        <v>3</v>
      </c>
      <c r="AO39" s="125">
        <v>1</v>
      </c>
      <c r="AP39" s="125">
        <v>4</v>
      </c>
      <c r="AQ39" s="125">
        <v>1</v>
      </c>
      <c r="AR39" s="125">
        <v>3</v>
      </c>
      <c r="AS39" s="125">
        <v>4</v>
      </c>
      <c r="AT39" s="125">
        <v>1</v>
      </c>
      <c r="AU39" s="125">
        <v>3</v>
      </c>
      <c r="AV39" s="125">
        <v>3</v>
      </c>
      <c r="AW39" s="125">
        <v>3</v>
      </c>
      <c r="AX39" s="125">
        <v>4</v>
      </c>
      <c r="AY39" s="125">
        <v>3</v>
      </c>
      <c r="AZ39" s="125">
        <v>3</v>
      </c>
      <c r="BA39" s="125">
        <v>3</v>
      </c>
      <c r="BB39" s="125">
        <v>3</v>
      </c>
      <c r="BC39" s="125">
        <v>3</v>
      </c>
      <c r="BD39" s="125">
        <v>4</v>
      </c>
      <c r="BE39" s="125">
        <v>4</v>
      </c>
      <c r="BF39" s="162">
        <f t="shared" si="0"/>
        <v>13</v>
      </c>
      <c r="BG39" s="100">
        <f t="shared" si="1"/>
        <v>13</v>
      </c>
      <c r="BH39" s="100">
        <f t="shared" si="2"/>
        <v>20</v>
      </c>
      <c r="BI39" s="100">
        <f t="shared" si="3"/>
        <v>21</v>
      </c>
      <c r="BJ39" s="100">
        <f t="shared" si="4"/>
        <v>18</v>
      </c>
      <c r="BK39" s="100">
        <f t="shared" si="5"/>
        <v>20</v>
      </c>
      <c r="BL39" s="100"/>
      <c r="BM39" s="100"/>
      <c r="BN39" s="100">
        <f t="shared" si="6"/>
        <v>14</v>
      </c>
      <c r="BO39" s="100"/>
      <c r="BP39" s="100"/>
      <c r="BQ39" s="100"/>
      <c r="BR39" s="100">
        <f t="shared" si="7"/>
        <v>12</v>
      </c>
      <c r="BS39" s="100"/>
      <c r="BT39" s="100"/>
      <c r="BU39" s="100"/>
      <c r="BV39" s="100">
        <f t="shared" si="8"/>
        <v>17</v>
      </c>
      <c r="BW39" s="100"/>
      <c r="BX39" s="100">
        <f t="shared" si="9"/>
        <v>20</v>
      </c>
    </row>
    <row r="40" spans="1:76" s="10" customFormat="1" ht="18" customHeight="1" x14ac:dyDescent="0.45">
      <c r="A40" s="155" t="s">
        <v>41</v>
      </c>
      <c r="B40" s="136" t="s">
        <v>15</v>
      </c>
      <c r="C40" s="68" t="s">
        <v>177</v>
      </c>
      <c r="D40" s="257" t="s">
        <v>217</v>
      </c>
      <c r="E40" s="125" t="str">
        <f>IF(กรอกคะแนน!E48=1,"ชาย","หญิง")</f>
        <v>หญิง</v>
      </c>
      <c r="F40" s="125">
        <v>1</v>
      </c>
      <c r="G40" s="125">
        <v>3</v>
      </c>
      <c r="H40" s="125">
        <v>4</v>
      </c>
      <c r="I40" s="125">
        <v>3</v>
      </c>
      <c r="J40" s="125">
        <v>4</v>
      </c>
      <c r="K40" s="125">
        <v>1</v>
      </c>
      <c r="L40" s="125">
        <v>3</v>
      </c>
      <c r="M40" s="125">
        <v>3</v>
      </c>
      <c r="N40" s="125">
        <v>4</v>
      </c>
      <c r="O40" s="125">
        <v>3</v>
      </c>
      <c r="P40" s="125">
        <v>3</v>
      </c>
      <c r="Q40" s="125">
        <v>1</v>
      </c>
      <c r="R40" s="125">
        <v>3</v>
      </c>
      <c r="S40" s="125">
        <v>3</v>
      </c>
      <c r="T40" s="125">
        <v>3</v>
      </c>
      <c r="U40" s="125">
        <v>3</v>
      </c>
      <c r="V40" s="125">
        <v>3</v>
      </c>
      <c r="W40" s="125">
        <v>4</v>
      </c>
      <c r="X40" s="125">
        <v>3</v>
      </c>
      <c r="Y40" s="125">
        <v>1</v>
      </c>
      <c r="Z40" s="125">
        <v>3</v>
      </c>
      <c r="AA40" s="125">
        <v>3</v>
      </c>
      <c r="AB40" s="125">
        <v>3</v>
      </c>
      <c r="AC40" s="125">
        <v>3</v>
      </c>
      <c r="AD40" s="125">
        <v>1</v>
      </c>
      <c r="AE40" s="125">
        <v>4</v>
      </c>
      <c r="AF40" s="125">
        <v>3</v>
      </c>
      <c r="AG40" s="125">
        <v>3</v>
      </c>
      <c r="AH40" s="125">
        <v>4</v>
      </c>
      <c r="AI40" s="125">
        <v>3</v>
      </c>
      <c r="AJ40" s="125">
        <v>3</v>
      </c>
      <c r="AK40" s="125">
        <v>3</v>
      </c>
      <c r="AL40" s="125">
        <v>1</v>
      </c>
      <c r="AM40" s="125">
        <v>4</v>
      </c>
      <c r="AN40" s="125">
        <v>1</v>
      </c>
      <c r="AO40" s="125">
        <v>3</v>
      </c>
      <c r="AP40" s="125">
        <v>3</v>
      </c>
      <c r="AQ40" s="125">
        <v>3</v>
      </c>
      <c r="AR40" s="125">
        <v>3</v>
      </c>
      <c r="AS40" s="125">
        <v>3</v>
      </c>
      <c r="AT40" s="125">
        <v>3</v>
      </c>
      <c r="AU40" s="125">
        <v>3</v>
      </c>
      <c r="AV40" s="125">
        <v>3</v>
      </c>
      <c r="AW40" s="125">
        <v>3</v>
      </c>
      <c r="AX40" s="125">
        <v>4</v>
      </c>
      <c r="AY40" s="125">
        <v>3</v>
      </c>
      <c r="AZ40" s="125">
        <v>4</v>
      </c>
      <c r="BA40" s="125">
        <v>3</v>
      </c>
      <c r="BB40" s="125">
        <v>3</v>
      </c>
      <c r="BC40" s="125">
        <v>1</v>
      </c>
      <c r="BD40" s="125">
        <v>3</v>
      </c>
      <c r="BE40" s="125">
        <v>3</v>
      </c>
      <c r="BF40" s="162">
        <f t="shared" si="0"/>
        <v>13</v>
      </c>
      <c r="BG40" s="100">
        <f t="shared" si="1"/>
        <v>16</v>
      </c>
      <c r="BH40" s="100">
        <f t="shared" si="2"/>
        <v>17</v>
      </c>
      <c r="BI40" s="100">
        <f t="shared" si="3"/>
        <v>19</v>
      </c>
      <c r="BJ40" s="100">
        <f t="shared" si="4"/>
        <v>16</v>
      </c>
      <c r="BK40" s="100">
        <f t="shared" si="5"/>
        <v>18</v>
      </c>
      <c r="BL40" s="100"/>
      <c r="BM40" s="100"/>
      <c r="BN40" s="100">
        <f t="shared" si="6"/>
        <v>15</v>
      </c>
      <c r="BO40" s="100"/>
      <c r="BP40" s="100"/>
      <c r="BQ40" s="100"/>
      <c r="BR40" s="100">
        <f t="shared" si="7"/>
        <v>12</v>
      </c>
      <c r="BS40" s="100"/>
      <c r="BT40" s="100"/>
      <c r="BU40" s="100"/>
      <c r="BV40" s="100">
        <f t="shared" si="8"/>
        <v>19</v>
      </c>
      <c r="BW40" s="100"/>
      <c r="BX40" s="100">
        <f t="shared" si="9"/>
        <v>17</v>
      </c>
    </row>
    <row r="41" spans="1:76" s="10" customFormat="1" ht="18" customHeight="1" x14ac:dyDescent="0.45">
      <c r="A41" s="155" t="s">
        <v>42</v>
      </c>
      <c r="B41" s="136" t="s">
        <v>15</v>
      </c>
      <c r="C41" s="68" t="s">
        <v>178</v>
      </c>
      <c r="D41" s="257" t="s">
        <v>218</v>
      </c>
      <c r="E41" s="125" t="str">
        <f>IF(กรอกคะแนน!E49=1,"ชาย","หญิง")</f>
        <v>หญิง</v>
      </c>
      <c r="F41" s="125">
        <v>3</v>
      </c>
      <c r="G41" s="125">
        <v>3</v>
      </c>
      <c r="H41" s="125">
        <v>3</v>
      </c>
      <c r="I41" s="125">
        <v>3</v>
      </c>
      <c r="J41" s="125">
        <v>3</v>
      </c>
      <c r="K41" s="125">
        <v>3</v>
      </c>
      <c r="L41" s="125">
        <v>4</v>
      </c>
      <c r="M41" s="125">
        <v>3</v>
      </c>
      <c r="N41" s="125">
        <v>3</v>
      </c>
      <c r="O41" s="125">
        <v>3</v>
      </c>
      <c r="P41" s="125">
        <v>4</v>
      </c>
      <c r="Q41" s="125">
        <v>3</v>
      </c>
      <c r="R41" s="125">
        <v>3</v>
      </c>
      <c r="S41" s="125">
        <v>3</v>
      </c>
      <c r="T41" s="125">
        <v>3</v>
      </c>
      <c r="U41" s="125">
        <v>4</v>
      </c>
      <c r="V41" s="125">
        <v>3</v>
      </c>
      <c r="W41" s="125">
        <v>3</v>
      </c>
      <c r="X41" s="125">
        <v>4</v>
      </c>
      <c r="Y41" s="125">
        <v>3</v>
      </c>
      <c r="Z41" s="125">
        <v>3</v>
      </c>
      <c r="AA41" s="125">
        <v>3</v>
      </c>
      <c r="AB41" s="125">
        <v>3</v>
      </c>
      <c r="AC41" s="125">
        <v>3</v>
      </c>
      <c r="AD41" s="125">
        <v>3</v>
      </c>
      <c r="AE41" s="125">
        <v>3</v>
      </c>
      <c r="AF41" s="125">
        <v>3</v>
      </c>
      <c r="AG41" s="125">
        <v>3</v>
      </c>
      <c r="AH41" s="125">
        <v>1</v>
      </c>
      <c r="AI41" s="125">
        <v>3</v>
      </c>
      <c r="AJ41" s="125">
        <v>3</v>
      </c>
      <c r="AK41" s="125">
        <v>3</v>
      </c>
      <c r="AL41" s="125">
        <v>4</v>
      </c>
      <c r="AM41" s="125">
        <v>3</v>
      </c>
      <c r="AN41" s="125">
        <v>4</v>
      </c>
      <c r="AO41" s="125">
        <v>3</v>
      </c>
      <c r="AP41" s="125">
        <v>3</v>
      </c>
      <c r="AQ41" s="125">
        <v>3</v>
      </c>
      <c r="AR41" s="125">
        <v>3</v>
      </c>
      <c r="AS41" s="125">
        <v>3</v>
      </c>
      <c r="AT41" s="125">
        <v>3</v>
      </c>
      <c r="AU41" s="125">
        <v>3</v>
      </c>
      <c r="AV41" s="125">
        <v>4</v>
      </c>
      <c r="AW41" s="125">
        <v>3</v>
      </c>
      <c r="AX41" s="125">
        <v>3</v>
      </c>
      <c r="AY41" s="125">
        <v>4</v>
      </c>
      <c r="AZ41" s="125">
        <v>3</v>
      </c>
      <c r="BA41" s="125">
        <v>3</v>
      </c>
      <c r="BB41" s="125">
        <v>3</v>
      </c>
      <c r="BC41" s="125">
        <v>3</v>
      </c>
      <c r="BD41" s="125">
        <v>3</v>
      </c>
      <c r="BE41" s="125">
        <v>3</v>
      </c>
      <c r="BF41" s="162">
        <f t="shared" si="0"/>
        <v>16</v>
      </c>
      <c r="BG41" s="100">
        <f t="shared" si="1"/>
        <v>18</v>
      </c>
      <c r="BH41" s="100">
        <f t="shared" si="2"/>
        <v>20</v>
      </c>
      <c r="BI41" s="100">
        <f t="shared" si="3"/>
        <v>19</v>
      </c>
      <c r="BJ41" s="100">
        <f t="shared" si="4"/>
        <v>19</v>
      </c>
      <c r="BK41" s="100">
        <f t="shared" si="5"/>
        <v>16</v>
      </c>
      <c r="BL41" s="100"/>
      <c r="BM41" s="100"/>
      <c r="BN41" s="100">
        <f t="shared" si="6"/>
        <v>20</v>
      </c>
      <c r="BO41" s="100"/>
      <c r="BP41" s="100"/>
      <c r="BQ41" s="100"/>
      <c r="BR41" s="100">
        <f t="shared" si="7"/>
        <v>12</v>
      </c>
      <c r="BS41" s="100"/>
      <c r="BT41" s="100"/>
      <c r="BU41" s="100"/>
      <c r="BV41" s="100">
        <f t="shared" si="8"/>
        <v>20</v>
      </c>
      <c r="BW41" s="100"/>
      <c r="BX41" s="100">
        <f t="shared" si="9"/>
        <v>18</v>
      </c>
    </row>
    <row r="42" spans="1:76" s="10" customFormat="1" ht="18" customHeight="1" x14ac:dyDescent="0.45">
      <c r="A42" s="155" t="s">
        <v>43</v>
      </c>
      <c r="B42" s="136" t="s">
        <v>15</v>
      </c>
      <c r="C42" s="68" t="s">
        <v>179</v>
      </c>
      <c r="D42" s="257" t="s">
        <v>219</v>
      </c>
      <c r="E42" s="125" t="s">
        <v>221</v>
      </c>
      <c r="F42" s="125">
        <v>1</v>
      </c>
      <c r="G42" s="125">
        <v>4</v>
      </c>
      <c r="H42" s="125">
        <v>3</v>
      </c>
      <c r="I42" s="125">
        <v>1</v>
      </c>
      <c r="J42" s="125">
        <v>3</v>
      </c>
      <c r="K42" s="125">
        <v>1</v>
      </c>
      <c r="L42" s="125">
        <v>3</v>
      </c>
      <c r="M42" s="125">
        <v>4</v>
      </c>
      <c r="N42" s="125">
        <v>4</v>
      </c>
      <c r="O42" s="125">
        <v>3</v>
      </c>
      <c r="P42" s="125">
        <v>3</v>
      </c>
      <c r="Q42" s="125">
        <v>3</v>
      </c>
      <c r="R42" s="125">
        <v>4</v>
      </c>
      <c r="S42" s="125">
        <v>3</v>
      </c>
      <c r="T42" s="125">
        <v>3</v>
      </c>
      <c r="U42" s="125">
        <v>4</v>
      </c>
      <c r="V42" s="125">
        <v>3</v>
      </c>
      <c r="W42" s="125">
        <v>4</v>
      </c>
      <c r="X42" s="125">
        <v>3</v>
      </c>
      <c r="Y42" s="125">
        <v>3</v>
      </c>
      <c r="Z42" s="125">
        <v>3</v>
      </c>
      <c r="AA42" s="125">
        <v>3</v>
      </c>
      <c r="AB42" s="125">
        <v>3</v>
      </c>
      <c r="AC42" s="125">
        <v>3</v>
      </c>
      <c r="AD42" s="125">
        <v>3</v>
      </c>
      <c r="AE42" s="125">
        <v>3</v>
      </c>
      <c r="AF42" s="125">
        <v>3</v>
      </c>
      <c r="AG42" s="125">
        <v>3</v>
      </c>
      <c r="AH42" s="125">
        <v>4</v>
      </c>
      <c r="AI42" s="125">
        <v>4</v>
      </c>
      <c r="AJ42" s="125">
        <v>1</v>
      </c>
      <c r="AK42" s="125">
        <v>1</v>
      </c>
      <c r="AL42" s="125">
        <v>4</v>
      </c>
      <c r="AM42" s="125">
        <v>4</v>
      </c>
      <c r="AN42" s="125">
        <v>3</v>
      </c>
      <c r="AO42" s="125">
        <v>1</v>
      </c>
      <c r="AP42" s="125">
        <v>4</v>
      </c>
      <c r="AQ42" s="125">
        <v>1</v>
      </c>
      <c r="AR42" s="125">
        <v>3</v>
      </c>
      <c r="AS42" s="125">
        <v>4</v>
      </c>
      <c r="AT42" s="125">
        <v>1</v>
      </c>
      <c r="AU42" s="125">
        <v>3</v>
      </c>
      <c r="AV42" s="125">
        <v>3</v>
      </c>
      <c r="AW42" s="125">
        <v>3</v>
      </c>
      <c r="AX42" s="125">
        <v>4</v>
      </c>
      <c r="AY42" s="125">
        <v>3</v>
      </c>
      <c r="AZ42" s="125">
        <v>3</v>
      </c>
      <c r="BA42" s="125">
        <v>3</v>
      </c>
      <c r="BB42" s="125">
        <v>3</v>
      </c>
      <c r="BC42" s="125">
        <v>3</v>
      </c>
      <c r="BD42" s="125">
        <v>4</v>
      </c>
      <c r="BE42" s="125">
        <v>4</v>
      </c>
      <c r="BF42" s="162"/>
      <c r="BG42" s="100">
        <v>13</v>
      </c>
      <c r="BH42" s="100">
        <v>20</v>
      </c>
      <c r="BI42" s="100">
        <v>21</v>
      </c>
      <c r="BJ42" s="100">
        <v>18</v>
      </c>
      <c r="BK42" s="100">
        <v>20</v>
      </c>
      <c r="BL42" s="100"/>
      <c r="BM42" s="100"/>
      <c r="BN42" s="100">
        <v>14</v>
      </c>
      <c r="BO42" s="100"/>
      <c r="BP42" s="100"/>
      <c r="BQ42" s="100"/>
      <c r="BR42" s="100">
        <v>12</v>
      </c>
      <c r="BS42" s="100"/>
      <c r="BT42" s="100"/>
      <c r="BU42" s="100"/>
      <c r="BV42" s="100">
        <v>17</v>
      </c>
      <c r="BW42" s="100"/>
      <c r="BX42" s="100">
        <v>20</v>
      </c>
    </row>
    <row r="43" spans="1:76" s="10" customFormat="1" ht="18" customHeight="1" x14ac:dyDescent="0.45">
      <c r="A43" s="155" t="s">
        <v>44</v>
      </c>
      <c r="B43" s="136" t="s">
        <v>15</v>
      </c>
      <c r="C43" s="68" t="s">
        <v>180</v>
      </c>
      <c r="D43" s="257" t="s">
        <v>220</v>
      </c>
      <c r="E43" s="125" t="str">
        <f>IF(กรอกคะแนน!E50=1,"ชาย","หญิง")</f>
        <v>หญิง</v>
      </c>
      <c r="F43" s="125">
        <v>4</v>
      </c>
      <c r="G43" s="125">
        <v>3</v>
      </c>
      <c r="H43" s="125">
        <v>3</v>
      </c>
      <c r="I43" s="125">
        <v>3</v>
      </c>
      <c r="J43" s="125">
        <v>3</v>
      </c>
      <c r="K43" s="125">
        <v>3</v>
      </c>
      <c r="L43" s="125">
        <v>3</v>
      </c>
      <c r="M43" s="125">
        <v>3</v>
      </c>
      <c r="N43" s="125">
        <v>3</v>
      </c>
      <c r="O43" s="125">
        <v>3</v>
      </c>
      <c r="P43" s="125">
        <v>3</v>
      </c>
      <c r="Q43" s="125">
        <v>3</v>
      </c>
      <c r="R43" s="125">
        <v>4</v>
      </c>
      <c r="S43" s="125">
        <v>3</v>
      </c>
      <c r="T43" s="125">
        <v>4</v>
      </c>
      <c r="U43" s="125">
        <v>3</v>
      </c>
      <c r="V43" s="125">
        <v>3</v>
      </c>
      <c r="W43" s="125">
        <v>3</v>
      </c>
      <c r="X43" s="125">
        <v>1</v>
      </c>
      <c r="Y43" s="125">
        <v>3</v>
      </c>
      <c r="Z43" s="125">
        <v>3</v>
      </c>
      <c r="AA43" s="125">
        <v>4</v>
      </c>
      <c r="AB43" s="125">
        <v>3</v>
      </c>
      <c r="AC43" s="125">
        <v>3</v>
      </c>
      <c r="AD43" s="125">
        <v>3</v>
      </c>
      <c r="AE43" s="125">
        <v>4</v>
      </c>
      <c r="AF43" s="125">
        <v>3</v>
      </c>
      <c r="AG43" s="125">
        <v>3</v>
      </c>
      <c r="AH43" s="125">
        <v>1</v>
      </c>
      <c r="AI43" s="125">
        <v>3</v>
      </c>
      <c r="AJ43" s="125">
        <v>3</v>
      </c>
      <c r="AK43" s="125">
        <v>3</v>
      </c>
      <c r="AL43" s="125">
        <v>3</v>
      </c>
      <c r="AM43" s="125">
        <v>3</v>
      </c>
      <c r="AN43" s="125">
        <v>3</v>
      </c>
      <c r="AO43" s="125">
        <v>3</v>
      </c>
      <c r="AP43" s="125">
        <v>3</v>
      </c>
      <c r="AQ43" s="125">
        <v>3</v>
      </c>
      <c r="AR43" s="125">
        <v>3</v>
      </c>
      <c r="AS43" s="125">
        <v>1</v>
      </c>
      <c r="AT43" s="125">
        <v>3</v>
      </c>
      <c r="AU43" s="125">
        <v>3</v>
      </c>
      <c r="AV43" s="125">
        <v>1</v>
      </c>
      <c r="AW43" s="125">
        <v>4</v>
      </c>
      <c r="AX43" s="125">
        <v>3</v>
      </c>
      <c r="AY43" s="125">
        <v>3</v>
      </c>
      <c r="AZ43" s="125">
        <v>1</v>
      </c>
      <c r="BA43" s="125">
        <v>4</v>
      </c>
      <c r="BB43" s="125">
        <v>3</v>
      </c>
      <c r="BC43" s="125">
        <v>1</v>
      </c>
      <c r="BD43" s="125">
        <v>3</v>
      </c>
      <c r="BE43" s="125">
        <v>1</v>
      </c>
      <c r="BF43" s="162">
        <f t="shared" si="0"/>
        <v>15</v>
      </c>
      <c r="BG43" s="100">
        <f t="shared" si="1"/>
        <v>19</v>
      </c>
      <c r="BH43" s="100">
        <f t="shared" si="2"/>
        <v>18</v>
      </c>
      <c r="BI43" s="100">
        <f t="shared" si="3"/>
        <v>20</v>
      </c>
      <c r="BJ43" s="100">
        <f t="shared" si="4"/>
        <v>17</v>
      </c>
      <c r="BK43" s="100">
        <f t="shared" si="5"/>
        <v>17</v>
      </c>
      <c r="BL43" s="100"/>
      <c r="BM43" s="100"/>
      <c r="BN43" s="100">
        <f t="shared" si="6"/>
        <v>18</v>
      </c>
      <c r="BO43" s="100"/>
      <c r="BP43" s="100"/>
      <c r="BQ43" s="100"/>
      <c r="BR43" s="100">
        <f t="shared" si="7"/>
        <v>10</v>
      </c>
      <c r="BS43" s="100"/>
      <c r="BT43" s="100"/>
      <c r="BU43" s="100"/>
      <c r="BV43" s="100">
        <f t="shared" si="8"/>
        <v>17</v>
      </c>
      <c r="BW43" s="100"/>
      <c r="BX43" s="100">
        <f t="shared" si="9"/>
        <v>13</v>
      </c>
    </row>
    <row r="44" spans="1:76" ht="21" thickBot="1" x14ac:dyDescent="0.45"/>
    <row r="45" spans="1:76" ht="27" thickBot="1" x14ac:dyDescent="0.6">
      <c r="D45" s="58" t="s">
        <v>45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60"/>
    </row>
  </sheetData>
  <mergeCells count="23">
    <mergeCell ref="BH1:BH3"/>
    <mergeCell ref="AZ2:BE2"/>
    <mergeCell ref="A1:E1"/>
    <mergeCell ref="F1:W1"/>
    <mergeCell ref="X1:AO1"/>
    <mergeCell ref="AP1:BE1"/>
    <mergeCell ref="BG1:BG3"/>
    <mergeCell ref="BX1:BX3"/>
    <mergeCell ref="A2:E2"/>
    <mergeCell ref="F2:K2"/>
    <mergeCell ref="L2:Q2"/>
    <mergeCell ref="R2:W2"/>
    <mergeCell ref="X2:AC2"/>
    <mergeCell ref="AD2:AI2"/>
    <mergeCell ref="AJ2:AO2"/>
    <mergeCell ref="AP2:AS2"/>
    <mergeCell ref="AT2:AY2"/>
    <mergeCell ref="BI1:BI3"/>
    <mergeCell ref="BJ1:BJ3"/>
    <mergeCell ref="BK1:BK3"/>
    <mergeCell ref="BN1:BN3"/>
    <mergeCell ref="BR1:BR3"/>
    <mergeCell ref="BV1:BV3"/>
  </mergeCells>
  <printOptions horizontalCentered="1"/>
  <pageMargins left="0" right="0" top="0.98425196850393704" bottom="0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45"/>
  <sheetViews>
    <sheetView view="pageBreakPreview" zoomScale="90" zoomScaleNormal="40" zoomScaleSheetLayoutView="90" workbookViewId="0">
      <selection activeCell="O39" sqref="O39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6" width="3.25" style="2" customWidth="1"/>
    <col min="7" max="7" width="11" style="2" bestFit="1" customWidth="1"/>
    <col min="8" max="8" width="3.25" style="2" customWidth="1"/>
    <col min="9" max="9" width="11" style="2" bestFit="1" customWidth="1"/>
    <col min="10" max="10" width="3.25" style="2" customWidth="1"/>
    <col min="11" max="11" width="11" style="2" bestFit="1" customWidth="1"/>
    <col min="12" max="12" width="3.25" style="2" customWidth="1"/>
    <col min="13" max="13" width="11" style="2" bestFit="1" customWidth="1"/>
    <col min="14" max="14" width="3.25" style="2" customWidth="1"/>
    <col min="15" max="15" width="11" style="2" bestFit="1" customWidth="1"/>
    <col min="16" max="16" width="3.25" style="2" customWidth="1"/>
    <col min="17" max="17" width="11" style="2" bestFit="1" customWidth="1"/>
    <col min="18" max="18" width="3.375" style="2" customWidth="1"/>
    <col min="19" max="19" width="11" style="2" bestFit="1" customWidth="1"/>
    <col min="20" max="20" width="3.25" style="2" customWidth="1"/>
    <col min="21" max="21" width="11" style="2" bestFit="1" customWidth="1"/>
    <col min="22" max="22" width="3.25" style="2" customWidth="1"/>
    <col min="23" max="23" width="12.375" style="2" bestFit="1" customWidth="1"/>
    <col min="24" max="16384" width="9" style="2"/>
  </cols>
  <sheetData>
    <row r="1" spans="1:24" ht="22.5" customHeight="1" thickBot="1" x14ac:dyDescent="0.5">
      <c r="A1" s="266" t="s">
        <v>46</v>
      </c>
      <c r="B1" s="267"/>
      <c r="C1" s="267"/>
      <c r="D1" s="267"/>
      <c r="E1" s="267"/>
      <c r="F1" s="294" t="s">
        <v>61</v>
      </c>
      <c r="G1" s="301" t="s">
        <v>128</v>
      </c>
      <c r="H1" s="294" t="s">
        <v>48</v>
      </c>
      <c r="I1" s="301" t="s">
        <v>128</v>
      </c>
      <c r="J1" s="294" t="s">
        <v>49</v>
      </c>
      <c r="K1" s="301" t="s">
        <v>128</v>
      </c>
      <c r="L1" s="296" t="s">
        <v>62</v>
      </c>
      <c r="M1" s="303" t="s">
        <v>128</v>
      </c>
      <c r="N1" s="294" t="s">
        <v>63</v>
      </c>
      <c r="O1" s="301" t="s">
        <v>128</v>
      </c>
      <c r="P1" s="298" t="s">
        <v>64</v>
      </c>
      <c r="Q1" s="303" t="s">
        <v>128</v>
      </c>
      <c r="R1" s="308" t="s">
        <v>65</v>
      </c>
      <c r="S1" s="301" t="s">
        <v>128</v>
      </c>
      <c r="T1" s="298" t="s">
        <v>66</v>
      </c>
      <c r="U1" s="303" t="s">
        <v>128</v>
      </c>
      <c r="V1" s="305" t="s">
        <v>67</v>
      </c>
      <c r="W1" s="301" t="s">
        <v>128</v>
      </c>
    </row>
    <row r="2" spans="1:24" ht="21.75" thickBot="1" x14ac:dyDescent="0.5">
      <c r="A2" s="278" t="s">
        <v>226</v>
      </c>
      <c r="B2" s="279"/>
      <c r="C2" s="279"/>
      <c r="D2" s="279"/>
      <c r="E2" s="279"/>
      <c r="F2" s="295"/>
      <c r="G2" s="302"/>
      <c r="H2" s="295"/>
      <c r="I2" s="302"/>
      <c r="J2" s="295"/>
      <c r="K2" s="302"/>
      <c r="L2" s="297"/>
      <c r="M2" s="304"/>
      <c r="N2" s="295"/>
      <c r="O2" s="302"/>
      <c r="P2" s="299"/>
      <c r="Q2" s="304"/>
      <c r="R2" s="309"/>
      <c r="S2" s="302"/>
      <c r="T2" s="299"/>
      <c r="U2" s="304"/>
      <c r="V2" s="306"/>
      <c r="W2" s="302"/>
    </row>
    <row r="3" spans="1:24" ht="55.5" customHeight="1" thickBot="1" x14ac:dyDescent="0.5">
      <c r="A3" s="74" t="s">
        <v>0</v>
      </c>
      <c r="B3" s="75" t="s">
        <v>1</v>
      </c>
      <c r="C3" s="76" t="s">
        <v>2</v>
      </c>
      <c r="D3" s="75" t="s">
        <v>3</v>
      </c>
      <c r="E3" s="156" t="s">
        <v>4</v>
      </c>
      <c r="F3" s="295"/>
      <c r="G3" s="302"/>
      <c r="H3" s="295"/>
      <c r="I3" s="302"/>
      <c r="J3" s="295"/>
      <c r="K3" s="302"/>
      <c r="L3" s="297"/>
      <c r="M3" s="304"/>
      <c r="N3" s="295"/>
      <c r="O3" s="302"/>
      <c r="P3" s="300"/>
      <c r="Q3" s="304"/>
      <c r="R3" s="310"/>
      <c r="S3" s="302"/>
      <c r="T3" s="300"/>
      <c r="U3" s="304"/>
      <c r="V3" s="307"/>
      <c r="W3" s="302"/>
    </row>
    <row r="4" spans="1:24" s="10" customFormat="1" ht="18" customHeight="1" x14ac:dyDescent="0.45">
      <c r="A4" s="4" t="s">
        <v>5</v>
      </c>
      <c r="B4" s="5" t="str">
        <f>กรอกคะแนน!B4</f>
        <v>11</v>
      </c>
      <c r="C4" s="246" t="str">
        <f>กรอกคะแนน!C4</f>
        <v>01487</v>
      </c>
      <c r="D4" s="251" t="str">
        <f>กรอกคะแนน!D4</f>
        <v>เด็กชายกิตติศักดิ์   นนทะพัฒน์</v>
      </c>
      <c r="E4" s="179" t="str">
        <f>แปลผล1!E4</f>
        <v>ชาย</v>
      </c>
      <c r="F4" s="96">
        <f>แปลผล1!BG4</f>
        <v>17</v>
      </c>
      <c r="G4" s="98" t="str">
        <f>IF(F4&lt;14,"เสี่ยง/มีปัญหา",IF(F4&gt;18,"เสี่ยง/มีปัญหา","ปกติ"))</f>
        <v>ปกติ</v>
      </c>
      <c r="H4" s="96">
        <f>แปลผล1!BH4</f>
        <v>16</v>
      </c>
      <c r="I4" s="98" t="str">
        <f>IF(H4&lt;16,"เสี่ยง/มีปัญหา",IF(H4&gt;20,"เสี่ยง/มีปัญหา","ปกติ"))</f>
        <v>ปกติ</v>
      </c>
      <c r="J4" s="96">
        <f>แปลผล1!BI4</f>
        <v>17</v>
      </c>
      <c r="K4" s="98" t="str">
        <f>IF(J4&lt;16,"เสี่ยง/มีปัญหา",IF(J4&gt;22,"เสี่ยง/มีปัญหา","ปกติ"))</f>
        <v>ปกติ</v>
      </c>
      <c r="L4" s="96">
        <f>แปลผล1!BJ4</f>
        <v>17</v>
      </c>
      <c r="M4" s="148" t="str">
        <f>IF(L4&lt;14,"เสี่ยง/มีปัญหา",IF(L4&gt;20,"เสี่ยง/มีปัญหา","ปกติ"))</f>
        <v>ปกติ</v>
      </c>
      <c r="N4" s="96">
        <f>แปลผล1!BK4</f>
        <v>15</v>
      </c>
      <c r="O4" s="98" t="str">
        <f>IF(N4&lt;13,"เสี่ยง/มีปัญหา",IF(N4&gt;19,"เสี่ยง/มีปัญหา","ปกติ"))</f>
        <v>ปกติ</v>
      </c>
      <c r="P4" s="146">
        <f>แปลผล1!BN4</f>
        <v>17</v>
      </c>
      <c r="Q4" s="148" t="str">
        <f>IF(P4&lt;14,"เสี่ยง/มีปัญหา",IF(P4&gt;20,"เสี่ยง/มีปัญหา","ปกติ"))</f>
        <v>ปกติ</v>
      </c>
      <c r="R4" s="96">
        <f>แปลผล1!BR4</f>
        <v>10</v>
      </c>
      <c r="S4" s="98" t="str">
        <f>IF(R4&lt;9,"เสี่ยง/มีปัญหา",IF(R4&gt;13,"เสี่ยง/มีปัญหา","ปกติ"))</f>
        <v>ปกติ</v>
      </c>
      <c r="T4" s="146">
        <f>แปลผล1!BV4</f>
        <v>19</v>
      </c>
      <c r="U4" s="148" t="str">
        <f>IF(T4&lt;16,"เสี่ยง/มีปัญหา",IF(T4&gt;22,"เสี่ยง/มีปัญหา","ปกติ"))</f>
        <v>ปกติ</v>
      </c>
      <c r="V4" s="96">
        <f>แปลผล1!BX4</f>
        <v>19</v>
      </c>
      <c r="W4" s="98" t="str">
        <f>IF(V4&lt;15,"เสี่ยง/มีปัญหา",IF(V4&gt;21,"เสี่ยง/มีปัญหา","ปกติ"))</f>
        <v>ปกติ</v>
      </c>
      <c r="X4" s="9"/>
    </row>
    <row r="5" spans="1:24" s="10" customFormat="1" ht="18" customHeight="1" x14ac:dyDescent="0.45">
      <c r="A5" s="11" t="s">
        <v>6</v>
      </c>
      <c r="B5" s="12" t="str">
        <f>กรอกคะแนน!B5</f>
        <v>11</v>
      </c>
      <c r="C5" s="247" t="str">
        <f>กรอกคะแนน!C5</f>
        <v>01488</v>
      </c>
      <c r="D5" s="252" t="str">
        <f>กรอกคะแนน!D5</f>
        <v>เด็กชายจักรพันธ์   คงคาร้อง</v>
      </c>
      <c r="E5" s="177" t="str">
        <f>แปลผล1!E5</f>
        <v>ชาย</v>
      </c>
      <c r="F5" s="99">
        <f>แปลผล1!BG5</f>
        <v>13</v>
      </c>
      <c r="G5" s="101" t="str">
        <f t="shared" ref="G5:G41" si="0">IF(F5&lt;14,"เสี่ยง/มีปัญหา",IF(F5&gt;18,"เสี่ยง/มีปัญหา","ปกติ"))</f>
        <v>เสี่ยง/มีปัญหา</v>
      </c>
      <c r="H5" s="99">
        <f>แปลผล1!BH5</f>
        <v>17</v>
      </c>
      <c r="I5" s="101" t="str">
        <f t="shared" ref="I5:I41" si="1">IF(H5&lt;16,"เสี่ยง/มีปัญหา",IF(H5&gt;20,"เสี่ยง/มีปัญหา","ปกติ"))</f>
        <v>ปกติ</v>
      </c>
      <c r="J5" s="99">
        <f>แปลผล1!BI5</f>
        <v>22</v>
      </c>
      <c r="K5" s="101" t="str">
        <f t="shared" ref="K5:K43" si="2">IF(J5&lt;16,"เสี่ยง/มีปัญหา",IF(J5&gt;22,"เสี่ยง/มีปัญหา","ปกติ"))</f>
        <v>ปกติ</v>
      </c>
      <c r="L5" s="99">
        <f>แปลผล1!BJ5</f>
        <v>17</v>
      </c>
      <c r="M5" s="149" t="str">
        <f t="shared" ref="M5:M43" si="3">IF(L5&lt;14,"เสี่ยง/มีปัญหา",IF(L5&gt;20,"เสี่ยง/มีปัญหา","ปกติ"))</f>
        <v>ปกติ</v>
      </c>
      <c r="N5" s="99">
        <f>แปลผล1!BK5</f>
        <v>16</v>
      </c>
      <c r="O5" s="101" t="str">
        <f t="shared" ref="O5:O43" si="4">IF(N5&lt;13,"เสี่ยง/มีปัญหา",IF(N5&gt;19,"เสี่ยง/มีปัญหา","ปกติ"))</f>
        <v>ปกติ</v>
      </c>
      <c r="P5" s="143">
        <f>แปลผล1!BN5</f>
        <v>20</v>
      </c>
      <c r="Q5" s="149" t="str">
        <f t="shared" ref="Q5:Q43" si="5">IF(P5&lt;14,"เสี่ยง/มีปัญหา",IF(P5&gt;20,"เสี่ยง/มีปัญหา","ปกติ"))</f>
        <v>ปกติ</v>
      </c>
      <c r="R5" s="99">
        <f>แปลผล1!BR5</f>
        <v>12</v>
      </c>
      <c r="S5" s="101" t="str">
        <f t="shared" ref="S5:S43" si="6">IF(R5&lt;9,"เสี่ยง/มีปัญหา",IF(R5&gt;13,"เสี่ยง/มีปัญหา","ปกติ"))</f>
        <v>ปกติ</v>
      </c>
      <c r="T5" s="143">
        <f>แปลผล1!BV5</f>
        <v>18</v>
      </c>
      <c r="U5" s="149" t="str">
        <f t="shared" ref="U5:U43" si="7">IF(T5&lt;16,"เสี่ยง/มีปัญหา",IF(T5&gt;22,"เสี่ยง/มีปัญหา","ปกติ"))</f>
        <v>ปกติ</v>
      </c>
      <c r="V5" s="99">
        <f>แปลผล1!BX5</f>
        <v>16</v>
      </c>
      <c r="W5" s="101" t="str">
        <f t="shared" ref="W5:W41" si="8">IF(V5&lt;15,"เสี่ยง/มีปัญหา",IF(V5&gt;21,"เสี่ยง/มีปัญหา","ปกติ"))</f>
        <v>ปกติ</v>
      </c>
      <c r="X5" s="9"/>
    </row>
    <row r="6" spans="1:24" s="10" customFormat="1" ht="18" customHeight="1" x14ac:dyDescent="0.45">
      <c r="A6" s="11" t="s">
        <v>7</v>
      </c>
      <c r="B6" s="12" t="str">
        <f>กรอกคะแนน!B6</f>
        <v>11</v>
      </c>
      <c r="C6" s="247" t="str">
        <f>กรอกคะแนน!C6</f>
        <v>01489</v>
      </c>
      <c r="D6" s="252" t="str">
        <f>กรอกคะแนน!D6</f>
        <v>เด็กชายชิษณุพงศ์   ชูโตศรี</v>
      </c>
      <c r="E6" s="177" t="str">
        <f>แปลผล1!E6</f>
        <v>ชาย</v>
      </c>
      <c r="F6" s="99">
        <f>แปลผล1!BG6</f>
        <v>18</v>
      </c>
      <c r="G6" s="101" t="str">
        <f t="shared" si="0"/>
        <v>ปกติ</v>
      </c>
      <c r="H6" s="99">
        <f>แปลผล1!BH6</f>
        <v>20</v>
      </c>
      <c r="I6" s="101" t="str">
        <f t="shared" si="1"/>
        <v>ปกติ</v>
      </c>
      <c r="J6" s="99">
        <f>แปลผล1!BI6</f>
        <v>21</v>
      </c>
      <c r="K6" s="101" t="str">
        <f t="shared" si="2"/>
        <v>ปกติ</v>
      </c>
      <c r="L6" s="99">
        <f>แปลผล1!BJ6</f>
        <v>20</v>
      </c>
      <c r="M6" s="149" t="str">
        <f t="shared" si="3"/>
        <v>ปกติ</v>
      </c>
      <c r="N6" s="99">
        <f>แปลผล1!BK6</f>
        <v>12</v>
      </c>
      <c r="O6" s="101" t="str">
        <f t="shared" si="4"/>
        <v>เสี่ยง/มีปัญหา</v>
      </c>
      <c r="P6" s="143">
        <f>แปลผล1!BN6</f>
        <v>16</v>
      </c>
      <c r="Q6" s="149" t="str">
        <f t="shared" si="5"/>
        <v>ปกติ</v>
      </c>
      <c r="R6" s="99">
        <f>แปลผล1!BR6</f>
        <v>13</v>
      </c>
      <c r="S6" s="101" t="str">
        <f t="shared" si="6"/>
        <v>ปกติ</v>
      </c>
      <c r="T6" s="143">
        <f>แปลผล1!BV6</f>
        <v>20</v>
      </c>
      <c r="U6" s="149" t="str">
        <f t="shared" si="7"/>
        <v>ปกติ</v>
      </c>
      <c r="V6" s="99">
        <f>แปลผล1!BX6</f>
        <v>21</v>
      </c>
      <c r="W6" s="101" t="str">
        <f t="shared" si="8"/>
        <v>ปกติ</v>
      </c>
      <c r="X6" s="9"/>
    </row>
    <row r="7" spans="1:24" s="10" customFormat="1" ht="18" customHeight="1" x14ac:dyDescent="0.45">
      <c r="A7" s="11" t="s">
        <v>8</v>
      </c>
      <c r="B7" s="12" t="str">
        <f>กรอกคะแนน!B7</f>
        <v>11</v>
      </c>
      <c r="C7" s="247" t="str">
        <f>กรอกคะแนน!C7</f>
        <v>01490</v>
      </c>
      <c r="D7" s="252" t="str">
        <f>กรอกคะแนน!D7</f>
        <v>เด็กชายณัฐวุฒิ   โสภา</v>
      </c>
      <c r="E7" s="177" t="str">
        <f>แปลผล1!E7</f>
        <v>ชาย</v>
      </c>
      <c r="F7" s="99">
        <f>แปลผล1!BG7</f>
        <v>16</v>
      </c>
      <c r="G7" s="101" t="str">
        <f t="shared" si="0"/>
        <v>ปกติ</v>
      </c>
      <c r="H7" s="99">
        <f>แปลผล1!BH7</f>
        <v>18</v>
      </c>
      <c r="I7" s="101" t="str">
        <f t="shared" si="1"/>
        <v>ปกติ</v>
      </c>
      <c r="J7" s="99">
        <f>แปลผล1!BI7</f>
        <v>20</v>
      </c>
      <c r="K7" s="101" t="str">
        <f t="shared" si="2"/>
        <v>ปกติ</v>
      </c>
      <c r="L7" s="99">
        <f>แปลผล1!BJ7</f>
        <v>18</v>
      </c>
      <c r="M7" s="149" t="str">
        <f t="shared" si="3"/>
        <v>ปกติ</v>
      </c>
      <c r="N7" s="99">
        <f>แปลผล1!BK7</f>
        <v>12</v>
      </c>
      <c r="O7" s="101" t="str">
        <f t="shared" si="4"/>
        <v>เสี่ยง/มีปัญหา</v>
      </c>
      <c r="P7" s="143">
        <f>แปลผล1!BN7</f>
        <v>18</v>
      </c>
      <c r="Q7" s="149" t="str">
        <f t="shared" si="5"/>
        <v>ปกติ</v>
      </c>
      <c r="R7" s="99">
        <f>แปลผล1!BR7</f>
        <v>12</v>
      </c>
      <c r="S7" s="101" t="str">
        <f t="shared" si="6"/>
        <v>ปกติ</v>
      </c>
      <c r="T7" s="143">
        <f>แปลผล1!BV7</f>
        <v>21</v>
      </c>
      <c r="U7" s="149" t="str">
        <f t="shared" si="7"/>
        <v>ปกติ</v>
      </c>
      <c r="V7" s="99">
        <f>แปลผล1!BX7</f>
        <v>16</v>
      </c>
      <c r="W7" s="101" t="str">
        <f t="shared" si="8"/>
        <v>ปกติ</v>
      </c>
      <c r="X7" s="9"/>
    </row>
    <row r="8" spans="1:24" s="10" customFormat="1" ht="18" customHeight="1" x14ac:dyDescent="0.45">
      <c r="A8" s="11" t="s">
        <v>9</v>
      </c>
      <c r="B8" s="12" t="str">
        <f>กรอกคะแนน!B8</f>
        <v>11</v>
      </c>
      <c r="C8" s="247" t="str">
        <f>กรอกคะแนน!C8</f>
        <v>01491</v>
      </c>
      <c r="D8" s="252" t="str">
        <f>กรอกคะแนน!D8</f>
        <v>เด็กชายณัฐวุฒิ   เพียรรัตน์</v>
      </c>
      <c r="E8" s="177" t="str">
        <f>แปลผล1!E8</f>
        <v>ชาย</v>
      </c>
      <c r="F8" s="99">
        <f>แปลผล1!BG8</f>
        <v>18</v>
      </c>
      <c r="G8" s="101" t="str">
        <f t="shared" si="0"/>
        <v>ปกติ</v>
      </c>
      <c r="H8" s="99">
        <f>แปลผล1!BH8</f>
        <v>18</v>
      </c>
      <c r="I8" s="101" t="str">
        <f t="shared" si="1"/>
        <v>ปกติ</v>
      </c>
      <c r="J8" s="99">
        <f>แปลผล1!BI8</f>
        <v>19</v>
      </c>
      <c r="K8" s="101" t="str">
        <f t="shared" si="2"/>
        <v>ปกติ</v>
      </c>
      <c r="L8" s="99">
        <f>แปลผล1!BJ8</f>
        <v>18</v>
      </c>
      <c r="M8" s="149" t="str">
        <f t="shared" si="3"/>
        <v>ปกติ</v>
      </c>
      <c r="N8" s="99">
        <f>แปลผล1!BK8</f>
        <v>18</v>
      </c>
      <c r="O8" s="101" t="str">
        <f t="shared" si="4"/>
        <v>ปกติ</v>
      </c>
      <c r="P8" s="143">
        <f>แปลผล1!BN8</f>
        <v>20</v>
      </c>
      <c r="Q8" s="149" t="str">
        <f t="shared" si="5"/>
        <v>ปกติ</v>
      </c>
      <c r="R8" s="99">
        <f>แปลผล1!BR8</f>
        <v>12</v>
      </c>
      <c r="S8" s="101" t="str">
        <f t="shared" si="6"/>
        <v>ปกติ</v>
      </c>
      <c r="T8" s="143">
        <f>แปลผล1!BV8</f>
        <v>18</v>
      </c>
      <c r="U8" s="149" t="str">
        <f t="shared" si="7"/>
        <v>ปกติ</v>
      </c>
      <c r="V8" s="99">
        <f>แปลผล1!BX8</f>
        <v>14</v>
      </c>
      <c r="W8" s="101" t="str">
        <f t="shared" si="8"/>
        <v>เสี่ยง/มีปัญหา</v>
      </c>
      <c r="X8" s="9"/>
    </row>
    <row r="9" spans="1:24" s="10" customFormat="1" ht="18" customHeight="1" x14ac:dyDescent="0.45">
      <c r="A9" s="169" t="s">
        <v>10</v>
      </c>
      <c r="B9" s="12" t="str">
        <f>กรอกคะแนน!B9</f>
        <v>11</v>
      </c>
      <c r="C9" s="247" t="str">
        <f>กรอกคะแนน!C9</f>
        <v>01492</v>
      </c>
      <c r="D9" s="252" t="str">
        <f>กรอกคะแนน!D9</f>
        <v>เด็กชายธนภัทร</v>
      </c>
      <c r="E9" s="177" t="str">
        <f>แปลผล1!E9</f>
        <v>ชาย</v>
      </c>
      <c r="F9" s="99">
        <f>แปลผล1!BG9</f>
        <v>16</v>
      </c>
      <c r="G9" s="101" t="str">
        <f t="shared" si="0"/>
        <v>ปกติ</v>
      </c>
      <c r="H9" s="99">
        <f>แปลผล1!BH9</f>
        <v>18</v>
      </c>
      <c r="I9" s="101" t="str">
        <f t="shared" si="1"/>
        <v>ปกติ</v>
      </c>
      <c r="J9" s="99">
        <f>แปลผล1!BI9</f>
        <v>21</v>
      </c>
      <c r="K9" s="101" t="str">
        <f t="shared" si="2"/>
        <v>ปกติ</v>
      </c>
      <c r="L9" s="99">
        <f>แปลผล1!BJ9</f>
        <v>19</v>
      </c>
      <c r="M9" s="149" t="str">
        <f t="shared" si="3"/>
        <v>ปกติ</v>
      </c>
      <c r="N9" s="99">
        <f>แปลผล1!BK9</f>
        <v>19</v>
      </c>
      <c r="O9" s="101" t="str">
        <f t="shared" si="4"/>
        <v>ปกติ</v>
      </c>
      <c r="P9" s="143">
        <f>แปลผล1!BN9</f>
        <v>16</v>
      </c>
      <c r="Q9" s="149" t="str">
        <f t="shared" si="5"/>
        <v>ปกติ</v>
      </c>
      <c r="R9" s="99">
        <f>แปลผล1!BR9</f>
        <v>10</v>
      </c>
      <c r="S9" s="101" t="str">
        <f t="shared" si="6"/>
        <v>ปกติ</v>
      </c>
      <c r="T9" s="143">
        <f>แปลผล1!BV9</f>
        <v>21</v>
      </c>
      <c r="U9" s="149" t="str">
        <f t="shared" si="7"/>
        <v>ปกติ</v>
      </c>
      <c r="V9" s="99">
        <f>แปลผล1!BX9</f>
        <v>18</v>
      </c>
      <c r="W9" s="101" t="str">
        <f t="shared" si="8"/>
        <v>ปกติ</v>
      </c>
      <c r="X9" s="9"/>
    </row>
    <row r="10" spans="1:24" s="10" customFormat="1" ht="18" customHeight="1" x14ac:dyDescent="0.45">
      <c r="A10" s="11" t="s">
        <v>11</v>
      </c>
      <c r="B10" s="12" t="str">
        <f>กรอกคะแนน!B10</f>
        <v>11</v>
      </c>
      <c r="C10" s="247" t="str">
        <f>กรอกคะแนน!C10</f>
        <v>01493</v>
      </c>
      <c r="D10" s="252" t="str">
        <f>กรอกคะแนน!D10</f>
        <v>เด็กชายนนทรี   ศรชัย</v>
      </c>
      <c r="E10" s="177" t="str">
        <f>แปลผล1!E10</f>
        <v>ชาย</v>
      </c>
      <c r="F10" s="99">
        <f>แปลผล1!BG10</f>
        <v>12</v>
      </c>
      <c r="G10" s="101" t="str">
        <f t="shared" si="0"/>
        <v>เสี่ยง/มีปัญหา</v>
      </c>
      <c r="H10" s="99">
        <f>แปลผล1!BH10</f>
        <v>20</v>
      </c>
      <c r="I10" s="101" t="str">
        <f t="shared" si="1"/>
        <v>ปกติ</v>
      </c>
      <c r="J10" s="99">
        <f>แปลผล1!BI10</f>
        <v>22</v>
      </c>
      <c r="K10" s="101" t="str">
        <f t="shared" si="2"/>
        <v>ปกติ</v>
      </c>
      <c r="L10" s="99">
        <f>แปลผล1!BJ10</f>
        <v>18</v>
      </c>
      <c r="M10" s="149" t="str">
        <f t="shared" si="3"/>
        <v>ปกติ</v>
      </c>
      <c r="N10" s="99">
        <f>แปลผล1!BK10</f>
        <v>18</v>
      </c>
      <c r="O10" s="101" t="str">
        <f t="shared" si="4"/>
        <v>ปกติ</v>
      </c>
      <c r="P10" s="143">
        <f>แปลผล1!BN10</f>
        <v>18</v>
      </c>
      <c r="Q10" s="149" t="str">
        <f t="shared" si="5"/>
        <v>ปกติ</v>
      </c>
      <c r="R10" s="99">
        <f>แปลผล1!BR10</f>
        <v>13</v>
      </c>
      <c r="S10" s="101" t="str">
        <f t="shared" si="6"/>
        <v>ปกติ</v>
      </c>
      <c r="T10" s="143">
        <f>แปลผล1!BV10</f>
        <v>18</v>
      </c>
      <c r="U10" s="149" t="str">
        <f t="shared" si="7"/>
        <v>ปกติ</v>
      </c>
      <c r="V10" s="99">
        <f>แปลผล1!BX10</f>
        <v>20</v>
      </c>
      <c r="W10" s="101" t="str">
        <f t="shared" si="8"/>
        <v>ปกติ</v>
      </c>
      <c r="X10" s="9"/>
    </row>
    <row r="11" spans="1:24" s="10" customFormat="1" ht="18" customHeight="1" x14ac:dyDescent="0.45">
      <c r="A11" s="11" t="s">
        <v>12</v>
      </c>
      <c r="B11" s="12" t="str">
        <f>กรอกคะแนน!B11</f>
        <v>11</v>
      </c>
      <c r="C11" s="247" t="str">
        <f>กรอกคะแนน!C11</f>
        <v>01494</v>
      </c>
      <c r="D11" s="252" t="str">
        <f>กรอกคะแนน!D11</f>
        <v>เด็กชายไพโรจน์   ขุนแก้ว</v>
      </c>
      <c r="E11" s="177" t="str">
        <f>แปลผล1!E11</f>
        <v>ชาย</v>
      </c>
      <c r="F11" s="99">
        <f>แปลผล1!BG11</f>
        <v>17</v>
      </c>
      <c r="G11" s="101" t="str">
        <f t="shared" si="0"/>
        <v>ปกติ</v>
      </c>
      <c r="H11" s="99">
        <f>แปลผล1!BH11</f>
        <v>19</v>
      </c>
      <c r="I11" s="101" t="str">
        <f t="shared" si="1"/>
        <v>ปกติ</v>
      </c>
      <c r="J11" s="99">
        <f>แปลผล1!BI11</f>
        <v>20</v>
      </c>
      <c r="K11" s="101" t="str">
        <f t="shared" si="2"/>
        <v>ปกติ</v>
      </c>
      <c r="L11" s="99">
        <f>แปลผล1!BJ11</f>
        <v>19</v>
      </c>
      <c r="M11" s="149" t="str">
        <f t="shared" si="3"/>
        <v>ปกติ</v>
      </c>
      <c r="N11" s="99">
        <f>แปลผล1!BK11</f>
        <v>17</v>
      </c>
      <c r="O11" s="101" t="str">
        <f t="shared" si="4"/>
        <v>ปกติ</v>
      </c>
      <c r="P11" s="143">
        <f>แปลผล1!BN11</f>
        <v>19</v>
      </c>
      <c r="Q11" s="149" t="str">
        <f t="shared" si="5"/>
        <v>ปกติ</v>
      </c>
      <c r="R11" s="99">
        <f>แปลผล1!BR11</f>
        <v>11</v>
      </c>
      <c r="S11" s="101" t="str">
        <f t="shared" si="6"/>
        <v>ปกติ</v>
      </c>
      <c r="T11" s="143">
        <f>แปลผล1!BV11</f>
        <v>21</v>
      </c>
      <c r="U11" s="149" t="str">
        <f t="shared" si="7"/>
        <v>ปกติ</v>
      </c>
      <c r="V11" s="99">
        <f>แปลผล1!BX11</f>
        <v>18</v>
      </c>
      <c r="W11" s="101" t="str">
        <f t="shared" si="8"/>
        <v>ปกติ</v>
      </c>
      <c r="X11" s="9"/>
    </row>
    <row r="12" spans="1:24" s="10" customFormat="1" ht="18" customHeight="1" x14ac:dyDescent="0.45">
      <c r="A12" s="11" t="s">
        <v>13</v>
      </c>
      <c r="B12" s="12" t="str">
        <f>กรอกคะแนน!B12</f>
        <v>11</v>
      </c>
      <c r="C12" s="247" t="str">
        <f>กรอกคะแนน!C12</f>
        <v>01495</v>
      </c>
      <c r="D12" s="252" t="str">
        <f>กรอกคะแนน!D12</f>
        <v>เด็กชายมงคลชัย   อุดมศิลป์</v>
      </c>
      <c r="E12" s="177" t="str">
        <f>แปลผล1!E12</f>
        <v>ชาย</v>
      </c>
      <c r="F12" s="99">
        <f>แปลผล1!BG12</f>
        <v>18</v>
      </c>
      <c r="G12" s="101" t="str">
        <f t="shared" si="0"/>
        <v>ปกติ</v>
      </c>
      <c r="H12" s="99">
        <f>แปลผล1!BH12</f>
        <v>18</v>
      </c>
      <c r="I12" s="101" t="str">
        <f t="shared" si="1"/>
        <v>ปกติ</v>
      </c>
      <c r="J12" s="99">
        <f>แปลผล1!BI12</f>
        <v>18</v>
      </c>
      <c r="K12" s="101" t="str">
        <f t="shared" si="2"/>
        <v>ปกติ</v>
      </c>
      <c r="L12" s="99">
        <f>แปลผล1!BJ12</f>
        <v>18</v>
      </c>
      <c r="M12" s="149" t="str">
        <f t="shared" si="3"/>
        <v>ปกติ</v>
      </c>
      <c r="N12" s="99">
        <f>แปลผล1!BK12</f>
        <v>18</v>
      </c>
      <c r="O12" s="101" t="str">
        <f t="shared" si="4"/>
        <v>ปกติ</v>
      </c>
      <c r="P12" s="143">
        <f>แปลผล1!BN12</f>
        <v>17</v>
      </c>
      <c r="Q12" s="149" t="str">
        <f t="shared" si="5"/>
        <v>ปกติ</v>
      </c>
      <c r="R12" s="99">
        <f>แปลผล1!BR12</f>
        <v>13</v>
      </c>
      <c r="S12" s="101" t="str">
        <f t="shared" si="6"/>
        <v>ปกติ</v>
      </c>
      <c r="T12" s="143">
        <f>แปลผล1!BV12</f>
        <v>22</v>
      </c>
      <c r="U12" s="149" t="str">
        <f t="shared" si="7"/>
        <v>ปกติ</v>
      </c>
      <c r="V12" s="99">
        <f>แปลผล1!BX12</f>
        <v>17</v>
      </c>
      <c r="W12" s="101" t="str">
        <f t="shared" si="8"/>
        <v>ปกติ</v>
      </c>
      <c r="X12" s="9"/>
    </row>
    <row r="13" spans="1:24" s="10" customFormat="1" ht="18" customHeight="1" x14ac:dyDescent="0.45">
      <c r="A13" s="11" t="s">
        <v>14</v>
      </c>
      <c r="B13" s="12" t="str">
        <f>กรอกคะแนน!B13</f>
        <v>11</v>
      </c>
      <c r="C13" s="247" t="str">
        <f>กรอกคะแนน!C13</f>
        <v>01496</v>
      </c>
      <c r="D13" s="252" t="str">
        <f>กรอกคะแนน!D13</f>
        <v>เด็กชายรัฐชานนท์  บุญประจวบ</v>
      </c>
      <c r="E13" s="177" t="str">
        <f>แปลผล1!E13</f>
        <v>ชาย</v>
      </c>
      <c r="F13" s="99">
        <f>แปลผล1!BG13</f>
        <v>18</v>
      </c>
      <c r="G13" s="101" t="str">
        <f t="shared" si="0"/>
        <v>ปกติ</v>
      </c>
      <c r="H13" s="99">
        <f>แปลผล1!BH13</f>
        <v>18</v>
      </c>
      <c r="I13" s="101" t="str">
        <f t="shared" si="1"/>
        <v>ปกติ</v>
      </c>
      <c r="J13" s="99">
        <f>แปลผล1!BI13</f>
        <v>20</v>
      </c>
      <c r="K13" s="101" t="str">
        <f t="shared" si="2"/>
        <v>ปกติ</v>
      </c>
      <c r="L13" s="99">
        <f>แปลผล1!BJ13</f>
        <v>18</v>
      </c>
      <c r="M13" s="149" t="str">
        <f t="shared" si="3"/>
        <v>ปกติ</v>
      </c>
      <c r="N13" s="99">
        <f>แปลผล1!BK13</f>
        <v>18</v>
      </c>
      <c r="O13" s="101" t="str">
        <f t="shared" si="4"/>
        <v>ปกติ</v>
      </c>
      <c r="P13" s="143">
        <f>แปลผล1!BN13</f>
        <v>17</v>
      </c>
      <c r="Q13" s="149" t="str">
        <f t="shared" si="5"/>
        <v>ปกติ</v>
      </c>
      <c r="R13" s="99">
        <f>แปลผล1!BR13</f>
        <v>13</v>
      </c>
      <c r="S13" s="101" t="str">
        <f t="shared" si="6"/>
        <v>ปกติ</v>
      </c>
      <c r="T13" s="143">
        <f>แปลผล1!BV13</f>
        <v>22</v>
      </c>
      <c r="U13" s="149" t="str">
        <f t="shared" si="7"/>
        <v>ปกติ</v>
      </c>
      <c r="V13" s="99">
        <f>แปลผล1!BX13</f>
        <v>17</v>
      </c>
      <c r="W13" s="101" t="str">
        <f t="shared" si="8"/>
        <v>ปกติ</v>
      </c>
      <c r="X13" s="9"/>
    </row>
    <row r="14" spans="1:24" s="10" customFormat="1" ht="18" customHeight="1" x14ac:dyDescent="0.45">
      <c r="A14" s="169" t="s">
        <v>15</v>
      </c>
      <c r="B14" s="12" t="str">
        <f>กรอกคะแนน!B14</f>
        <v>11</v>
      </c>
      <c r="C14" s="247" t="str">
        <f>กรอกคะแนน!C14</f>
        <v>01497</v>
      </c>
      <c r="D14" s="252" t="str">
        <f>กรอกคะแนน!D14</f>
        <v>เด็กชายศุภกร   ศรทอง</v>
      </c>
      <c r="E14" s="177" t="str">
        <f>แปลผล1!E14</f>
        <v>ชาย</v>
      </c>
      <c r="F14" s="99">
        <f>แปลผล1!BG14</f>
        <v>18</v>
      </c>
      <c r="G14" s="101" t="str">
        <f t="shared" si="0"/>
        <v>ปกติ</v>
      </c>
      <c r="H14" s="99">
        <f>แปลผล1!BH14</f>
        <v>17</v>
      </c>
      <c r="I14" s="101" t="str">
        <f t="shared" si="1"/>
        <v>ปกติ</v>
      </c>
      <c r="J14" s="99">
        <f>แปลผล1!BI14</f>
        <v>19</v>
      </c>
      <c r="K14" s="101" t="str">
        <f t="shared" si="2"/>
        <v>ปกติ</v>
      </c>
      <c r="L14" s="99">
        <f>แปลผล1!BJ14</f>
        <v>16</v>
      </c>
      <c r="M14" s="149" t="str">
        <f t="shared" si="3"/>
        <v>ปกติ</v>
      </c>
      <c r="N14" s="99">
        <f>แปลผล1!BK14</f>
        <v>12</v>
      </c>
      <c r="O14" s="101" t="str">
        <f t="shared" si="4"/>
        <v>เสี่ยง/มีปัญหา</v>
      </c>
      <c r="P14" s="143">
        <f>แปลผล1!BN14</f>
        <v>19</v>
      </c>
      <c r="Q14" s="149" t="str">
        <f t="shared" si="5"/>
        <v>ปกติ</v>
      </c>
      <c r="R14" s="99">
        <f>แปลผล1!BR14</f>
        <v>12</v>
      </c>
      <c r="S14" s="101" t="str">
        <f t="shared" si="6"/>
        <v>ปกติ</v>
      </c>
      <c r="T14" s="143">
        <f>แปลผล1!BV14</f>
        <v>19</v>
      </c>
      <c r="U14" s="149" t="str">
        <f t="shared" si="7"/>
        <v>ปกติ</v>
      </c>
      <c r="V14" s="99">
        <f>แปลผล1!BX14</f>
        <v>19</v>
      </c>
      <c r="W14" s="101" t="str">
        <f t="shared" si="8"/>
        <v>ปกติ</v>
      </c>
      <c r="X14" s="9"/>
    </row>
    <row r="15" spans="1:24" s="10" customFormat="1" ht="18" customHeight="1" x14ac:dyDescent="0.45">
      <c r="A15" s="11" t="s">
        <v>16</v>
      </c>
      <c r="B15" s="12" t="str">
        <f>กรอกคะแนน!B15</f>
        <v>11</v>
      </c>
      <c r="C15" s="247" t="str">
        <f>กรอกคะแนน!C15</f>
        <v>01498</v>
      </c>
      <c r="D15" s="252" t="str">
        <f>กรอกคะแนน!D15</f>
        <v>เด็กชายอัครพล  ทองด้วง</v>
      </c>
      <c r="E15" s="177" t="str">
        <f>แปลผล1!E15</f>
        <v>ชาย</v>
      </c>
      <c r="F15" s="99">
        <f>แปลผล1!BG15</f>
        <v>18</v>
      </c>
      <c r="G15" s="101" t="str">
        <f t="shared" si="0"/>
        <v>ปกติ</v>
      </c>
      <c r="H15" s="99">
        <f>แปลผล1!BH15</f>
        <v>19</v>
      </c>
      <c r="I15" s="101" t="str">
        <f t="shared" si="1"/>
        <v>ปกติ</v>
      </c>
      <c r="J15" s="99">
        <f>แปลผล1!BI15</f>
        <v>20</v>
      </c>
      <c r="K15" s="101" t="str">
        <f t="shared" si="2"/>
        <v>ปกติ</v>
      </c>
      <c r="L15" s="99">
        <f>แปลผล1!BJ15</f>
        <v>20</v>
      </c>
      <c r="M15" s="149" t="str">
        <f t="shared" si="3"/>
        <v>ปกติ</v>
      </c>
      <c r="N15" s="99">
        <f>แปลผล1!BK15</f>
        <v>16</v>
      </c>
      <c r="O15" s="101" t="str">
        <f t="shared" si="4"/>
        <v>ปกติ</v>
      </c>
      <c r="P15" s="143">
        <f>แปลผล1!BN15</f>
        <v>18</v>
      </c>
      <c r="Q15" s="149" t="str">
        <f t="shared" si="5"/>
        <v>ปกติ</v>
      </c>
      <c r="R15" s="99">
        <f>แปลผล1!BR15</f>
        <v>12</v>
      </c>
      <c r="S15" s="101" t="str">
        <f t="shared" si="6"/>
        <v>ปกติ</v>
      </c>
      <c r="T15" s="143">
        <f>แปลผล1!BV15</f>
        <v>18</v>
      </c>
      <c r="U15" s="149" t="str">
        <f t="shared" si="7"/>
        <v>ปกติ</v>
      </c>
      <c r="V15" s="99">
        <f>แปลผล1!BX15</f>
        <v>20</v>
      </c>
      <c r="W15" s="101" t="str">
        <f t="shared" si="8"/>
        <v>ปกติ</v>
      </c>
      <c r="X15" s="9"/>
    </row>
    <row r="16" spans="1:24" s="10" customFormat="1" ht="18" customHeight="1" x14ac:dyDescent="0.45">
      <c r="A16" s="11" t="s">
        <v>17</v>
      </c>
      <c r="B16" s="12" t="str">
        <f>กรอกคะแนน!B16</f>
        <v>11</v>
      </c>
      <c r="C16" s="247" t="str">
        <f>กรอกคะแนน!C16</f>
        <v>01499</v>
      </c>
      <c r="D16" s="252" t="str">
        <f>กรอกคะแนน!D16</f>
        <v>เด็กชายเอกภพ   เมธา</v>
      </c>
      <c r="E16" s="177" t="str">
        <f>แปลผล1!E16</f>
        <v>ชาย</v>
      </c>
      <c r="F16" s="99">
        <f>แปลผล1!BG16</f>
        <v>18</v>
      </c>
      <c r="G16" s="101" t="str">
        <f t="shared" si="0"/>
        <v>ปกติ</v>
      </c>
      <c r="H16" s="99">
        <f>แปลผล1!BH16</f>
        <v>18</v>
      </c>
      <c r="I16" s="101" t="str">
        <f t="shared" si="1"/>
        <v>ปกติ</v>
      </c>
      <c r="J16" s="99">
        <f>แปลผล1!BI16</f>
        <v>20</v>
      </c>
      <c r="K16" s="101" t="str">
        <f t="shared" si="2"/>
        <v>ปกติ</v>
      </c>
      <c r="L16" s="99">
        <f>แปลผล1!BJ16</f>
        <v>14</v>
      </c>
      <c r="M16" s="149" t="str">
        <f t="shared" si="3"/>
        <v>ปกติ</v>
      </c>
      <c r="N16" s="99">
        <f>แปลผล1!BK16</f>
        <v>18</v>
      </c>
      <c r="O16" s="101" t="str">
        <f t="shared" si="4"/>
        <v>ปกติ</v>
      </c>
      <c r="P16" s="143">
        <f>แปลผล1!BN16</f>
        <v>14</v>
      </c>
      <c r="Q16" s="149" t="str">
        <f t="shared" si="5"/>
        <v>ปกติ</v>
      </c>
      <c r="R16" s="99">
        <f>แปลผล1!BR16</f>
        <v>12</v>
      </c>
      <c r="S16" s="101" t="str">
        <f t="shared" si="6"/>
        <v>ปกติ</v>
      </c>
      <c r="T16" s="143">
        <f>แปลผล1!BV16</f>
        <v>18</v>
      </c>
      <c r="U16" s="149" t="str">
        <f t="shared" si="7"/>
        <v>ปกติ</v>
      </c>
      <c r="V16" s="99">
        <f>แปลผล1!BX16</f>
        <v>15</v>
      </c>
      <c r="W16" s="101" t="str">
        <f t="shared" si="8"/>
        <v>ปกติ</v>
      </c>
      <c r="X16" s="9"/>
    </row>
    <row r="17" spans="1:49" s="10" customFormat="1" ht="18" customHeight="1" x14ac:dyDescent="0.45">
      <c r="A17" s="11" t="s">
        <v>18</v>
      </c>
      <c r="B17" s="12" t="str">
        <f>กรอกคะแนน!B17</f>
        <v>11</v>
      </c>
      <c r="C17" s="247" t="str">
        <f>กรอกคะแนน!C17</f>
        <v>01500</v>
      </c>
      <c r="D17" s="252" t="str">
        <f>กรอกคะแนน!D17</f>
        <v>เด็กหญิงกนกพร   กันภัย</v>
      </c>
      <c r="E17" s="177" t="str">
        <f>แปลผล1!E17</f>
        <v>หญิง</v>
      </c>
      <c r="F17" s="99">
        <f>แปลผล1!BG17</f>
        <v>18</v>
      </c>
      <c r="G17" s="101" t="str">
        <f t="shared" si="0"/>
        <v>ปกติ</v>
      </c>
      <c r="H17" s="99">
        <f>แปลผล1!BH17</f>
        <v>19</v>
      </c>
      <c r="I17" s="101" t="str">
        <f t="shared" si="1"/>
        <v>ปกติ</v>
      </c>
      <c r="J17" s="99">
        <f>แปลผล1!BI17</f>
        <v>21</v>
      </c>
      <c r="K17" s="101" t="str">
        <f t="shared" si="2"/>
        <v>ปกติ</v>
      </c>
      <c r="L17" s="99">
        <f>แปลผล1!BJ17</f>
        <v>19</v>
      </c>
      <c r="M17" s="149" t="str">
        <f t="shared" si="3"/>
        <v>ปกติ</v>
      </c>
      <c r="N17" s="99">
        <f>แปลผล1!BK17</f>
        <v>16</v>
      </c>
      <c r="O17" s="101" t="str">
        <f t="shared" si="4"/>
        <v>ปกติ</v>
      </c>
      <c r="P17" s="143">
        <f>แปลผล1!BN17</f>
        <v>18</v>
      </c>
      <c r="Q17" s="149" t="str">
        <f t="shared" si="5"/>
        <v>ปกติ</v>
      </c>
      <c r="R17" s="99">
        <f>แปลผล1!BR17</f>
        <v>12</v>
      </c>
      <c r="S17" s="101" t="str">
        <f t="shared" si="6"/>
        <v>ปกติ</v>
      </c>
      <c r="T17" s="143">
        <f>แปลผล1!BV17</f>
        <v>20</v>
      </c>
      <c r="U17" s="149" t="str">
        <f t="shared" si="7"/>
        <v>ปกติ</v>
      </c>
      <c r="V17" s="99">
        <f>แปลผล1!BX17</f>
        <v>19</v>
      </c>
      <c r="W17" s="101" t="str">
        <f t="shared" si="8"/>
        <v>ปกติ</v>
      </c>
      <c r="X17" s="9"/>
    </row>
    <row r="18" spans="1:49" s="10" customFormat="1" ht="18" customHeight="1" x14ac:dyDescent="0.45">
      <c r="A18" s="11" t="s">
        <v>19</v>
      </c>
      <c r="B18" s="12" t="str">
        <f>กรอกคะแนน!B18</f>
        <v>11</v>
      </c>
      <c r="C18" s="247" t="str">
        <f>กรอกคะแนน!C18</f>
        <v>01501</v>
      </c>
      <c r="D18" s="252" t="str">
        <f>กรอกคะแนน!D18</f>
        <v>เด็กหญิงกัญญารัตน์   อินเมฆ</v>
      </c>
      <c r="E18" s="177" t="str">
        <f>แปลผล1!E18</f>
        <v>หญิง</v>
      </c>
      <c r="F18" s="99">
        <f>แปลผล1!BG18</f>
        <v>18</v>
      </c>
      <c r="G18" s="101" t="str">
        <f t="shared" si="0"/>
        <v>ปกติ</v>
      </c>
      <c r="H18" s="99">
        <f>แปลผล1!BH18</f>
        <v>20</v>
      </c>
      <c r="I18" s="101" t="str">
        <f t="shared" si="1"/>
        <v>ปกติ</v>
      </c>
      <c r="J18" s="99">
        <f>แปลผล1!BI18</f>
        <v>18</v>
      </c>
      <c r="K18" s="101" t="str">
        <f t="shared" si="2"/>
        <v>ปกติ</v>
      </c>
      <c r="L18" s="99">
        <f>แปลผล1!BJ18</f>
        <v>18</v>
      </c>
      <c r="M18" s="149" t="str">
        <f t="shared" si="3"/>
        <v>ปกติ</v>
      </c>
      <c r="N18" s="99">
        <f>แปลผล1!BK18</f>
        <v>18</v>
      </c>
      <c r="O18" s="101" t="str">
        <f t="shared" si="4"/>
        <v>ปกติ</v>
      </c>
      <c r="P18" s="143">
        <f>แปลผล1!BN18</f>
        <v>18</v>
      </c>
      <c r="Q18" s="149" t="str">
        <f t="shared" si="5"/>
        <v>ปกติ</v>
      </c>
      <c r="R18" s="99">
        <f>แปลผล1!BR18</f>
        <v>12</v>
      </c>
      <c r="S18" s="101" t="str">
        <f t="shared" si="6"/>
        <v>ปกติ</v>
      </c>
      <c r="T18" s="143">
        <f>แปลผล1!BV18</f>
        <v>18</v>
      </c>
      <c r="U18" s="149" t="str">
        <f t="shared" si="7"/>
        <v>ปกติ</v>
      </c>
      <c r="V18" s="99">
        <f>แปลผล1!BX18</f>
        <v>18</v>
      </c>
      <c r="W18" s="101" t="str">
        <f t="shared" si="8"/>
        <v>ปกติ</v>
      </c>
      <c r="X18" s="9"/>
    </row>
    <row r="19" spans="1:49" s="10" customFormat="1" ht="18" customHeight="1" x14ac:dyDescent="0.45">
      <c r="A19" s="169" t="s">
        <v>20</v>
      </c>
      <c r="B19" s="12" t="str">
        <f>กรอกคะแนน!B19</f>
        <v>11</v>
      </c>
      <c r="C19" s="247" t="str">
        <f>กรอกคะแนน!C19</f>
        <v>01502</v>
      </c>
      <c r="D19" s="252" t="str">
        <f>กรอกคะแนน!D19</f>
        <v>เด็กญิงกาญจนาพร   แสงภารา</v>
      </c>
      <c r="E19" s="177" t="str">
        <f>แปลผล1!E19</f>
        <v>หญิง</v>
      </c>
      <c r="F19" s="99">
        <f>แปลผล1!BG19</f>
        <v>18</v>
      </c>
      <c r="G19" s="101" t="str">
        <f t="shared" si="0"/>
        <v>ปกติ</v>
      </c>
      <c r="H19" s="99">
        <f>แปลผล1!BH19</f>
        <v>20</v>
      </c>
      <c r="I19" s="101" t="str">
        <f t="shared" si="1"/>
        <v>ปกติ</v>
      </c>
      <c r="J19" s="99">
        <f>แปลผล1!BI19</f>
        <v>18</v>
      </c>
      <c r="K19" s="101" t="str">
        <f t="shared" si="2"/>
        <v>ปกติ</v>
      </c>
      <c r="L19" s="99">
        <f>แปลผล1!BJ19</f>
        <v>18</v>
      </c>
      <c r="M19" s="149" t="str">
        <f t="shared" si="3"/>
        <v>ปกติ</v>
      </c>
      <c r="N19" s="99">
        <f>แปลผล1!BK19</f>
        <v>18</v>
      </c>
      <c r="O19" s="101" t="str">
        <f t="shared" si="4"/>
        <v>ปกติ</v>
      </c>
      <c r="P19" s="143">
        <f>แปลผล1!BN19</f>
        <v>19</v>
      </c>
      <c r="Q19" s="149" t="str">
        <f t="shared" si="5"/>
        <v>ปกติ</v>
      </c>
      <c r="R19" s="99">
        <f>แปลผล1!BR19</f>
        <v>12</v>
      </c>
      <c r="S19" s="101" t="str">
        <f t="shared" si="6"/>
        <v>ปกติ</v>
      </c>
      <c r="T19" s="143">
        <f>แปลผล1!BV19</f>
        <v>22</v>
      </c>
      <c r="U19" s="149" t="str">
        <f t="shared" si="7"/>
        <v>ปกติ</v>
      </c>
      <c r="V19" s="99">
        <f>แปลผล1!BX19</f>
        <v>20</v>
      </c>
      <c r="W19" s="101" t="str">
        <f t="shared" si="8"/>
        <v>ปกติ</v>
      </c>
      <c r="X19" s="9"/>
    </row>
    <row r="20" spans="1:49" s="10" customFormat="1" ht="18" customHeight="1" x14ac:dyDescent="0.45">
      <c r="A20" s="11" t="s">
        <v>21</v>
      </c>
      <c r="B20" s="12" t="str">
        <f>กรอกคะแนน!B20</f>
        <v>11</v>
      </c>
      <c r="C20" s="247" t="str">
        <f>กรอกคะแนน!C20</f>
        <v>01503</v>
      </c>
      <c r="D20" s="252" t="str">
        <f>กรอกคะแนน!D20</f>
        <v>เด็กหญิงเกสร   เหง้าโอสา</v>
      </c>
      <c r="E20" s="177" t="str">
        <f>แปลผล1!E20</f>
        <v>หญิง</v>
      </c>
      <c r="F20" s="99">
        <f>แปลผล1!BG20</f>
        <v>18</v>
      </c>
      <c r="G20" s="101" t="str">
        <f t="shared" si="0"/>
        <v>ปกติ</v>
      </c>
      <c r="H20" s="99">
        <f>แปลผล1!BH20</f>
        <v>18</v>
      </c>
      <c r="I20" s="101" t="str">
        <f t="shared" si="1"/>
        <v>ปกติ</v>
      </c>
      <c r="J20" s="99">
        <f>แปลผล1!BI20</f>
        <v>18</v>
      </c>
      <c r="K20" s="101" t="str">
        <f t="shared" si="2"/>
        <v>ปกติ</v>
      </c>
      <c r="L20" s="99">
        <f>แปลผล1!BJ20</f>
        <v>20</v>
      </c>
      <c r="M20" s="149" t="str">
        <f t="shared" si="3"/>
        <v>ปกติ</v>
      </c>
      <c r="N20" s="99">
        <f>แปลผล1!BK20</f>
        <v>19</v>
      </c>
      <c r="O20" s="101" t="str">
        <f t="shared" si="4"/>
        <v>ปกติ</v>
      </c>
      <c r="P20" s="143">
        <f>แปลผล1!BN20</f>
        <v>20</v>
      </c>
      <c r="Q20" s="149" t="str">
        <f t="shared" si="5"/>
        <v>ปกติ</v>
      </c>
      <c r="R20" s="99">
        <f>แปลผล1!BR20</f>
        <v>12</v>
      </c>
      <c r="S20" s="101" t="str">
        <f t="shared" si="6"/>
        <v>ปกติ</v>
      </c>
      <c r="T20" s="143">
        <f>แปลผล1!BV20</f>
        <v>21</v>
      </c>
      <c r="U20" s="149" t="str">
        <f t="shared" si="7"/>
        <v>ปกติ</v>
      </c>
      <c r="V20" s="99">
        <f>แปลผล1!BX20</f>
        <v>21</v>
      </c>
      <c r="W20" s="101" t="str">
        <f t="shared" si="8"/>
        <v>ปกติ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s="10" customFormat="1" ht="18" customHeight="1" x14ac:dyDescent="0.45">
      <c r="A21" s="11" t="s">
        <v>22</v>
      </c>
      <c r="B21" s="12" t="str">
        <f>กรอกคะแนน!B21</f>
        <v>11</v>
      </c>
      <c r="C21" s="247" t="str">
        <f>กรอกคะแนน!C21</f>
        <v>01504</v>
      </c>
      <c r="D21" s="252" t="str">
        <f>กรอกคะแนน!D21</f>
        <v>เด็กหญิงขนิษฐา   เพชรอ้อน</v>
      </c>
      <c r="E21" s="177" t="str">
        <f>แปลผล1!E21</f>
        <v>หญิง</v>
      </c>
      <c r="F21" s="99">
        <f>แปลผล1!BG21</f>
        <v>16</v>
      </c>
      <c r="G21" s="101" t="str">
        <f t="shared" si="0"/>
        <v>ปกติ</v>
      </c>
      <c r="H21" s="99">
        <f>แปลผล1!BH21</f>
        <v>18</v>
      </c>
      <c r="I21" s="101" t="str">
        <f t="shared" si="1"/>
        <v>ปกติ</v>
      </c>
      <c r="J21" s="99">
        <f>แปลผล1!BI21</f>
        <v>21</v>
      </c>
      <c r="K21" s="101" t="str">
        <f t="shared" si="2"/>
        <v>ปกติ</v>
      </c>
      <c r="L21" s="99">
        <f>แปลผล1!BJ21</f>
        <v>20</v>
      </c>
      <c r="M21" s="149" t="str">
        <f t="shared" si="3"/>
        <v>ปกติ</v>
      </c>
      <c r="N21" s="99">
        <f>แปลผล1!BK21</f>
        <v>18</v>
      </c>
      <c r="O21" s="101" t="str">
        <f t="shared" si="4"/>
        <v>ปกติ</v>
      </c>
      <c r="P21" s="143">
        <f>แปลผล1!BN21</f>
        <v>14</v>
      </c>
      <c r="Q21" s="149" t="str">
        <f t="shared" si="5"/>
        <v>ปกติ</v>
      </c>
      <c r="R21" s="99">
        <f>แปลผล1!BR21</f>
        <v>10</v>
      </c>
      <c r="S21" s="101" t="str">
        <f t="shared" si="6"/>
        <v>ปกติ</v>
      </c>
      <c r="T21" s="143">
        <f>แปลผล1!BV21</f>
        <v>21</v>
      </c>
      <c r="U21" s="149" t="str">
        <f t="shared" si="7"/>
        <v>ปกติ</v>
      </c>
      <c r="V21" s="99">
        <f>แปลผล1!BX21</f>
        <v>18</v>
      </c>
      <c r="W21" s="101" t="str">
        <f t="shared" si="8"/>
        <v>ปกติ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s="10" customFormat="1" ht="18" customHeight="1" x14ac:dyDescent="0.45">
      <c r="A22" s="11" t="s">
        <v>23</v>
      </c>
      <c r="B22" s="12" t="str">
        <f>กรอกคะแนน!B22</f>
        <v>11</v>
      </c>
      <c r="C22" s="247" t="str">
        <f>กรอกคะแนน!C22</f>
        <v>01505</v>
      </c>
      <c r="D22" s="252" t="str">
        <f>กรอกคะแนน!D22</f>
        <v>เด็กหญิงชลธิชา   ถ้วยทอง</v>
      </c>
      <c r="E22" s="177" t="str">
        <f>แปลผล1!E22</f>
        <v>หญิง</v>
      </c>
      <c r="F22" s="99">
        <f>แปลผล1!BG22</f>
        <v>14</v>
      </c>
      <c r="G22" s="101" t="str">
        <f t="shared" si="0"/>
        <v>ปกติ</v>
      </c>
      <c r="H22" s="99">
        <f>แปลผล1!BH22</f>
        <v>18</v>
      </c>
      <c r="I22" s="101" t="str">
        <f t="shared" si="1"/>
        <v>ปกติ</v>
      </c>
      <c r="J22" s="99">
        <f>แปลผล1!BI22</f>
        <v>18</v>
      </c>
      <c r="K22" s="101" t="str">
        <f t="shared" si="2"/>
        <v>ปกติ</v>
      </c>
      <c r="L22" s="99">
        <f>แปลผล1!BJ22</f>
        <v>20</v>
      </c>
      <c r="M22" s="149" t="str">
        <f t="shared" si="3"/>
        <v>ปกติ</v>
      </c>
      <c r="N22" s="99">
        <f>แปลผล1!BK22</f>
        <v>17</v>
      </c>
      <c r="O22" s="101" t="str">
        <f t="shared" si="4"/>
        <v>ปกติ</v>
      </c>
      <c r="P22" s="143">
        <f>แปลผล1!BN22</f>
        <v>16</v>
      </c>
      <c r="Q22" s="149" t="str">
        <f t="shared" si="5"/>
        <v>ปกติ</v>
      </c>
      <c r="R22" s="99">
        <f>แปลผล1!BR22</f>
        <v>13</v>
      </c>
      <c r="S22" s="101" t="str">
        <f t="shared" si="6"/>
        <v>ปกติ</v>
      </c>
      <c r="T22" s="143">
        <f>แปลผล1!BV22</f>
        <v>21</v>
      </c>
      <c r="U22" s="149" t="str">
        <f t="shared" si="7"/>
        <v>ปกติ</v>
      </c>
      <c r="V22" s="99">
        <f>แปลผล1!BX22</f>
        <v>21</v>
      </c>
      <c r="W22" s="101" t="str">
        <f t="shared" si="8"/>
        <v>ปกติ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s="10" customFormat="1" ht="18" customHeight="1" x14ac:dyDescent="0.45">
      <c r="A23" s="11" t="s">
        <v>24</v>
      </c>
      <c r="B23" s="12" t="str">
        <f>กรอกคะแนน!B23</f>
        <v>11</v>
      </c>
      <c r="C23" s="247" t="str">
        <f>กรอกคะแนน!C23</f>
        <v>01506</v>
      </c>
      <c r="D23" s="252" t="str">
        <f>กรอกคะแนน!D23</f>
        <v>เด็กหญิงณัฏฐิธิดา  มีมุข</v>
      </c>
      <c r="E23" s="177" t="str">
        <f>แปลผล1!E23</f>
        <v>หญิง</v>
      </c>
      <c r="F23" s="99">
        <f>แปลผล1!BG23</f>
        <v>18</v>
      </c>
      <c r="G23" s="101" t="str">
        <f t="shared" si="0"/>
        <v>ปกติ</v>
      </c>
      <c r="H23" s="99">
        <f>แปลผล1!BH23</f>
        <v>19</v>
      </c>
      <c r="I23" s="101" t="str">
        <f t="shared" si="1"/>
        <v>ปกติ</v>
      </c>
      <c r="J23" s="99">
        <f>แปลผล1!BI23</f>
        <v>21</v>
      </c>
      <c r="K23" s="101" t="str">
        <f t="shared" si="2"/>
        <v>ปกติ</v>
      </c>
      <c r="L23" s="99">
        <f>แปลผล1!BJ23</f>
        <v>19</v>
      </c>
      <c r="M23" s="149" t="str">
        <f t="shared" si="3"/>
        <v>ปกติ</v>
      </c>
      <c r="N23" s="99">
        <f>แปลผล1!BK23</f>
        <v>18</v>
      </c>
      <c r="O23" s="101" t="str">
        <f t="shared" si="4"/>
        <v>ปกติ</v>
      </c>
      <c r="P23" s="143">
        <f>แปลผล1!BN23</f>
        <v>19</v>
      </c>
      <c r="Q23" s="149" t="str">
        <f t="shared" si="5"/>
        <v>ปกติ</v>
      </c>
      <c r="R23" s="99">
        <f>แปลผล1!BR23</f>
        <v>12</v>
      </c>
      <c r="S23" s="101" t="str">
        <f t="shared" si="6"/>
        <v>ปกติ</v>
      </c>
      <c r="T23" s="143">
        <f>แปลผล1!BV23</f>
        <v>21</v>
      </c>
      <c r="U23" s="149" t="str">
        <f t="shared" si="7"/>
        <v>ปกติ</v>
      </c>
      <c r="V23" s="99">
        <f>แปลผล1!BX23</f>
        <v>20</v>
      </c>
      <c r="W23" s="101" t="str">
        <f t="shared" si="8"/>
        <v>ปกติ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s="10" customFormat="1" ht="18" customHeight="1" x14ac:dyDescent="0.45">
      <c r="A24" s="11" t="s">
        <v>25</v>
      </c>
      <c r="B24" s="12" t="str">
        <f>กรอกคะแนน!B24</f>
        <v>11</v>
      </c>
      <c r="C24" s="247" t="str">
        <f>กรอกคะแนน!C24</f>
        <v>01507</v>
      </c>
      <c r="D24" s="252" t="str">
        <f>กรอกคะแนน!D24</f>
        <v>เด็กหญิงณัฐกานต์   ขันนาค</v>
      </c>
      <c r="E24" s="177" t="str">
        <f>แปลผล1!E24</f>
        <v>หญิง</v>
      </c>
      <c r="F24" s="99">
        <f>แปลผล1!BG24</f>
        <v>18</v>
      </c>
      <c r="G24" s="101" t="str">
        <f t="shared" si="0"/>
        <v>ปกติ</v>
      </c>
      <c r="H24" s="99">
        <f>แปลผล1!BH24</f>
        <v>18</v>
      </c>
      <c r="I24" s="101" t="str">
        <f t="shared" si="1"/>
        <v>ปกติ</v>
      </c>
      <c r="J24" s="99">
        <f>แปลผล1!BI24</f>
        <v>18</v>
      </c>
      <c r="K24" s="101" t="str">
        <f t="shared" si="2"/>
        <v>ปกติ</v>
      </c>
      <c r="L24" s="99">
        <f>แปลผล1!BJ24</f>
        <v>18</v>
      </c>
      <c r="M24" s="149" t="str">
        <f t="shared" si="3"/>
        <v>ปกติ</v>
      </c>
      <c r="N24" s="99">
        <f>แปลผล1!BK24</f>
        <v>12</v>
      </c>
      <c r="O24" s="101" t="str">
        <f t="shared" si="4"/>
        <v>เสี่ยง/มีปัญหา</v>
      </c>
      <c r="P24" s="143">
        <f>แปลผล1!BN24</f>
        <v>18</v>
      </c>
      <c r="Q24" s="149" t="str">
        <f t="shared" si="5"/>
        <v>ปกติ</v>
      </c>
      <c r="R24" s="99">
        <f>แปลผล1!BR24</f>
        <v>12</v>
      </c>
      <c r="S24" s="101" t="str">
        <f t="shared" si="6"/>
        <v>ปกติ</v>
      </c>
      <c r="T24" s="143">
        <f>แปลผล1!BV24</f>
        <v>22</v>
      </c>
      <c r="U24" s="149" t="str">
        <f t="shared" si="7"/>
        <v>ปกติ</v>
      </c>
      <c r="V24" s="99">
        <f>แปลผล1!BX24</f>
        <v>21</v>
      </c>
      <c r="W24" s="101" t="str">
        <f t="shared" si="8"/>
        <v>ปกติ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s="10" customFormat="1" ht="18" customHeight="1" x14ac:dyDescent="0.45">
      <c r="A25" s="11" t="s">
        <v>26</v>
      </c>
      <c r="B25" s="12" t="str">
        <f>กรอกคะแนน!B25</f>
        <v>11</v>
      </c>
      <c r="C25" s="247" t="str">
        <f>กรอกคะแนน!C25</f>
        <v>01508</v>
      </c>
      <c r="D25" s="252" t="str">
        <f>กรอกคะแนน!D25</f>
        <v>เด็กหญิงณัฐชา   ใจจง</v>
      </c>
      <c r="E25" s="177" t="str">
        <f>แปลผล1!E25</f>
        <v>หญิง</v>
      </c>
      <c r="F25" s="99">
        <f>แปลผล1!BG25</f>
        <v>18</v>
      </c>
      <c r="G25" s="101" t="str">
        <f t="shared" si="0"/>
        <v>ปกติ</v>
      </c>
      <c r="H25" s="99">
        <f>แปลผล1!BH25</f>
        <v>17</v>
      </c>
      <c r="I25" s="101" t="str">
        <f t="shared" si="1"/>
        <v>ปกติ</v>
      </c>
      <c r="J25" s="99">
        <f>แปลผล1!BI25</f>
        <v>18</v>
      </c>
      <c r="K25" s="101" t="str">
        <f t="shared" si="2"/>
        <v>ปกติ</v>
      </c>
      <c r="L25" s="99">
        <f>แปลผล1!BJ25</f>
        <v>18</v>
      </c>
      <c r="M25" s="149" t="str">
        <f t="shared" si="3"/>
        <v>ปกติ</v>
      </c>
      <c r="N25" s="99">
        <f>แปลผล1!BK25</f>
        <v>18</v>
      </c>
      <c r="O25" s="101" t="str">
        <f t="shared" si="4"/>
        <v>ปกติ</v>
      </c>
      <c r="P25" s="143">
        <f>แปลผล1!BN25</f>
        <v>18</v>
      </c>
      <c r="Q25" s="149" t="str">
        <f t="shared" si="5"/>
        <v>ปกติ</v>
      </c>
      <c r="R25" s="99">
        <f>แปลผล1!BR25</f>
        <v>12</v>
      </c>
      <c r="S25" s="101" t="str">
        <f t="shared" si="6"/>
        <v>ปกติ</v>
      </c>
      <c r="T25" s="143">
        <f>แปลผล1!BV25</f>
        <v>20</v>
      </c>
      <c r="U25" s="149" t="str">
        <f t="shared" si="7"/>
        <v>ปกติ</v>
      </c>
      <c r="V25" s="99">
        <f>แปลผล1!BX25</f>
        <v>19</v>
      </c>
      <c r="W25" s="101" t="str">
        <f t="shared" si="8"/>
        <v>ปกติ</v>
      </c>
    </row>
    <row r="26" spans="1:49" s="10" customFormat="1" ht="18" customHeight="1" x14ac:dyDescent="0.45">
      <c r="A26" s="11" t="s">
        <v>27</v>
      </c>
      <c r="B26" s="12" t="str">
        <f>กรอกคะแนน!B26</f>
        <v>11</v>
      </c>
      <c r="C26" s="247" t="str">
        <f>กรอกคะแนน!C26</f>
        <v>01509</v>
      </c>
      <c r="D26" s="252" t="str">
        <f>กรอกคะแนน!D26</f>
        <v>เด็กหญิงณัฐฌา   อินทรัตน์</v>
      </c>
      <c r="E26" s="177" t="str">
        <f>แปลผล1!E26</f>
        <v>หญิง</v>
      </c>
      <c r="F26" s="99">
        <f>แปลผล1!BG26</f>
        <v>18</v>
      </c>
      <c r="G26" s="101" t="str">
        <f t="shared" si="0"/>
        <v>ปกติ</v>
      </c>
      <c r="H26" s="99">
        <f>แปลผล1!BH26</f>
        <v>18</v>
      </c>
      <c r="I26" s="101" t="str">
        <f t="shared" si="1"/>
        <v>ปกติ</v>
      </c>
      <c r="J26" s="99">
        <f>แปลผล1!BI26</f>
        <v>21</v>
      </c>
      <c r="K26" s="101" t="str">
        <f t="shared" si="2"/>
        <v>ปกติ</v>
      </c>
      <c r="L26" s="99">
        <f>แปลผล1!BJ26</f>
        <v>18</v>
      </c>
      <c r="M26" s="149" t="str">
        <f t="shared" si="3"/>
        <v>ปกติ</v>
      </c>
      <c r="N26" s="99">
        <f>แปลผล1!BK26</f>
        <v>18</v>
      </c>
      <c r="O26" s="101" t="str">
        <f t="shared" si="4"/>
        <v>ปกติ</v>
      </c>
      <c r="P26" s="143">
        <f>แปลผล1!BN26</f>
        <v>18</v>
      </c>
      <c r="Q26" s="149" t="str">
        <f t="shared" si="5"/>
        <v>ปกติ</v>
      </c>
      <c r="R26" s="99">
        <f>แปลผล1!BR26</f>
        <v>12</v>
      </c>
      <c r="S26" s="101" t="str">
        <f t="shared" si="6"/>
        <v>ปกติ</v>
      </c>
      <c r="T26" s="143">
        <f>แปลผล1!BV26</f>
        <v>21</v>
      </c>
      <c r="U26" s="149" t="str">
        <f t="shared" si="7"/>
        <v>ปกติ</v>
      </c>
      <c r="V26" s="99">
        <f>แปลผล1!BX26</f>
        <v>18</v>
      </c>
      <c r="W26" s="101" t="str">
        <f t="shared" si="8"/>
        <v>ปกติ</v>
      </c>
    </row>
    <row r="27" spans="1:49" s="10" customFormat="1" ht="18" customHeight="1" x14ac:dyDescent="0.45">
      <c r="A27" s="11" t="s">
        <v>28</v>
      </c>
      <c r="B27" s="12" t="str">
        <f>กรอกคะแนน!B27</f>
        <v>11</v>
      </c>
      <c r="C27" s="247" t="str">
        <f>กรอกคะแนน!C27</f>
        <v>01510</v>
      </c>
      <c r="D27" s="252" t="str">
        <f>กรอกคะแนน!D27</f>
        <v>เด็กหญิงนภัสสร   พวงรัตน์</v>
      </c>
      <c r="E27" s="177" t="str">
        <f>แปลผล1!E27</f>
        <v>หญิง</v>
      </c>
      <c r="F27" s="99">
        <f>แปลผล1!BG27</f>
        <v>18</v>
      </c>
      <c r="G27" s="101" t="str">
        <f t="shared" si="0"/>
        <v>ปกติ</v>
      </c>
      <c r="H27" s="99">
        <f>แปลผล1!BH27</f>
        <v>19</v>
      </c>
      <c r="I27" s="101" t="str">
        <f t="shared" si="1"/>
        <v>ปกติ</v>
      </c>
      <c r="J27" s="99">
        <f>แปลผล1!BI27</f>
        <v>21</v>
      </c>
      <c r="K27" s="101" t="str">
        <f t="shared" si="2"/>
        <v>ปกติ</v>
      </c>
      <c r="L27" s="99">
        <f>แปลผล1!BJ27</f>
        <v>18</v>
      </c>
      <c r="M27" s="149" t="str">
        <f t="shared" si="3"/>
        <v>ปกติ</v>
      </c>
      <c r="N27" s="99">
        <f>แปลผล1!BK27</f>
        <v>18</v>
      </c>
      <c r="O27" s="101" t="str">
        <f t="shared" si="4"/>
        <v>ปกติ</v>
      </c>
      <c r="P27" s="143">
        <f>แปลผล1!BN27</f>
        <v>20</v>
      </c>
      <c r="Q27" s="149" t="str">
        <f t="shared" si="5"/>
        <v>ปกติ</v>
      </c>
      <c r="R27" s="99">
        <f>แปลผล1!BR27</f>
        <v>13</v>
      </c>
      <c r="S27" s="101" t="str">
        <f t="shared" si="6"/>
        <v>ปกติ</v>
      </c>
      <c r="T27" s="143">
        <f>แปลผล1!BV27</f>
        <v>19</v>
      </c>
      <c r="U27" s="149" t="str">
        <f t="shared" si="7"/>
        <v>ปกติ</v>
      </c>
      <c r="V27" s="99">
        <f>แปลผล1!BX27</f>
        <v>19</v>
      </c>
      <c r="W27" s="101" t="str">
        <f t="shared" si="8"/>
        <v>ปกติ</v>
      </c>
    </row>
    <row r="28" spans="1:49" s="10" customFormat="1" ht="18" customHeight="1" x14ac:dyDescent="0.45">
      <c r="A28" s="11" t="s">
        <v>29</v>
      </c>
      <c r="B28" s="12" t="str">
        <f>กรอกคะแนน!B28</f>
        <v>11</v>
      </c>
      <c r="C28" s="247" t="str">
        <f>กรอกคะแนน!C28</f>
        <v>01511</v>
      </c>
      <c r="D28" s="252" t="str">
        <f>กรอกคะแนน!D28</f>
        <v>เด็กหญิงบุศรา   สีพรมมา</v>
      </c>
      <c r="E28" s="177" t="str">
        <f>แปลผล1!E28</f>
        <v>หญิง</v>
      </c>
      <c r="F28" s="99">
        <f>แปลผล1!BG28</f>
        <v>18</v>
      </c>
      <c r="G28" s="101" t="str">
        <f t="shared" si="0"/>
        <v>ปกติ</v>
      </c>
      <c r="H28" s="99">
        <f>แปลผล1!BH28</f>
        <v>20</v>
      </c>
      <c r="I28" s="101" t="str">
        <f t="shared" si="1"/>
        <v>ปกติ</v>
      </c>
      <c r="J28" s="99">
        <f>แปลผล1!BI28</f>
        <v>21</v>
      </c>
      <c r="K28" s="101" t="str">
        <f t="shared" si="2"/>
        <v>ปกติ</v>
      </c>
      <c r="L28" s="99">
        <f>แปลผล1!BJ28</f>
        <v>18</v>
      </c>
      <c r="M28" s="149" t="str">
        <f t="shared" si="3"/>
        <v>ปกติ</v>
      </c>
      <c r="N28" s="99">
        <f>แปลผล1!BK28</f>
        <v>16</v>
      </c>
      <c r="O28" s="101" t="str">
        <f t="shared" si="4"/>
        <v>ปกติ</v>
      </c>
      <c r="P28" s="143">
        <f>แปลผล1!BN28</f>
        <v>20</v>
      </c>
      <c r="Q28" s="149" t="str">
        <f t="shared" si="5"/>
        <v>ปกติ</v>
      </c>
      <c r="R28" s="99">
        <f>แปลผล1!BR28</f>
        <v>12</v>
      </c>
      <c r="S28" s="101" t="str">
        <f t="shared" si="6"/>
        <v>ปกติ</v>
      </c>
      <c r="T28" s="143">
        <f>แปลผล1!BV28</f>
        <v>18</v>
      </c>
      <c r="U28" s="149" t="str">
        <f t="shared" si="7"/>
        <v>ปกติ</v>
      </c>
      <c r="V28" s="99">
        <f>แปลผล1!BX28</f>
        <v>19</v>
      </c>
      <c r="W28" s="101" t="str">
        <f t="shared" si="8"/>
        <v>ปกติ</v>
      </c>
    </row>
    <row r="29" spans="1:49" s="10" customFormat="1" ht="18" customHeight="1" x14ac:dyDescent="0.45">
      <c r="A29" s="11" t="s">
        <v>30</v>
      </c>
      <c r="B29" s="12" t="str">
        <f>กรอกคะแนน!B29</f>
        <v>11</v>
      </c>
      <c r="C29" s="247" t="str">
        <f>กรอกคะแนน!C29</f>
        <v>01512</v>
      </c>
      <c r="D29" s="252" t="str">
        <f>กรอกคะแนน!D29</f>
        <v>เด็กหญิงปัทมาภรณ์   เกษแก้ว</v>
      </c>
      <c r="E29" s="177" t="str">
        <f>แปลผล1!E29</f>
        <v>หญิง</v>
      </c>
      <c r="F29" s="99">
        <f>แปลผล1!BG29</f>
        <v>18</v>
      </c>
      <c r="G29" s="101" t="str">
        <f t="shared" si="0"/>
        <v>ปกติ</v>
      </c>
      <c r="H29" s="99">
        <f>แปลผล1!BH29</f>
        <v>16</v>
      </c>
      <c r="I29" s="101" t="str">
        <f t="shared" si="1"/>
        <v>ปกติ</v>
      </c>
      <c r="J29" s="99">
        <f>แปลผล1!BI29</f>
        <v>22</v>
      </c>
      <c r="K29" s="101" t="str">
        <f t="shared" si="2"/>
        <v>ปกติ</v>
      </c>
      <c r="L29" s="99">
        <f>แปลผล1!BJ29</f>
        <v>18</v>
      </c>
      <c r="M29" s="149" t="str">
        <f t="shared" si="3"/>
        <v>ปกติ</v>
      </c>
      <c r="N29" s="99">
        <f>แปลผล1!BK29</f>
        <v>19</v>
      </c>
      <c r="O29" s="101" t="str">
        <f t="shared" si="4"/>
        <v>ปกติ</v>
      </c>
      <c r="P29" s="143">
        <f>แปลผล1!BN29</f>
        <v>18</v>
      </c>
      <c r="Q29" s="149" t="str">
        <f t="shared" si="5"/>
        <v>ปกติ</v>
      </c>
      <c r="R29" s="99">
        <f>แปลผล1!BR29</f>
        <v>12</v>
      </c>
      <c r="S29" s="101" t="str">
        <f t="shared" si="6"/>
        <v>ปกติ</v>
      </c>
      <c r="T29" s="143">
        <f>แปลผล1!BV29</f>
        <v>21</v>
      </c>
      <c r="U29" s="149" t="str">
        <f t="shared" si="7"/>
        <v>ปกติ</v>
      </c>
      <c r="V29" s="99">
        <f>แปลผล1!BX29</f>
        <v>18</v>
      </c>
      <c r="W29" s="101" t="str">
        <f t="shared" si="8"/>
        <v>ปกติ</v>
      </c>
    </row>
    <row r="30" spans="1:49" s="10" customFormat="1" ht="18" customHeight="1" x14ac:dyDescent="0.45">
      <c r="A30" s="11" t="s">
        <v>31</v>
      </c>
      <c r="B30" s="12" t="str">
        <f>กรอกคะแนน!B30</f>
        <v>11</v>
      </c>
      <c r="C30" s="247" t="str">
        <f>กรอกคะแนน!C30</f>
        <v>01513</v>
      </c>
      <c r="D30" s="252" t="str">
        <f>กรอกคะแนน!D30</f>
        <v>เด็กหญิงปาลิตา   รอดขำ</v>
      </c>
      <c r="E30" s="177" t="str">
        <f>แปลผล1!E30</f>
        <v>หญิง</v>
      </c>
      <c r="F30" s="99">
        <f>แปลผล1!BG30</f>
        <v>13</v>
      </c>
      <c r="G30" s="101" t="str">
        <f t="shared" si="0"/>
        <v>เสี่ยง/มีปัญหา</v>
      </c>
      <c r="H30" s="99">
        <f>แปลผล1!BH30</f>
        <v>19</v>
      </c>
      <c r="I30" s="101" t="str">
        <f t="shared" si="1"/>
        <v>ปกติ</v>
      </c>
      <c r="J30" s="99">
        <f>แปลผล1!BI30</f>
        <v>18</v>
      </c>
      <c r="K30" s="101" t="str">
        <f t="shared" si="2"/>
        <v>ปกติ</v>
      </c>
      <c r="L30" s="99">
        <f>แปลผล1!BJ30</f>
        <v>20</v>
      </c>
      <c r="M30" s="149" t="str">
        <f t="shared" si="3"/>
        <v>ปกติ</v>
      </c>
      <c r="N30" s="99">
        <f>แปลผล1!BK30</f>
        <v>18</v>
      </c>
      <c r="O30" s="101" t="str">
        <f t="shared" si="4"/>
        <v>ปกติ</v>
      </c>
      <c r="P30" s="143">
        <f>แปลผล1!BN30</f>
        <v>19</v>
      </c>
      <c r="Q30" s="149" t="str">
        <f t="shared" si="5"/>
        <v>ปกติ</v>
      </c>
      <c r="R30" s="99">
        <f>แปลผล1!BR30</f>
        <v>13</v>
      </c>
      <c r="S30" s="101" t="str">
        <f t="shared" si="6"/>
        <v>ปกติ</v>
      </c>
      <c r="T30" s="143">
        <f>แปลผล1!BV30</f>
        <v>18</v>
      </c>
      <c r="U30" s="149" t="str">
        <f t="shared" si="7"/>
        <v>ปกติ</v>
      </c>
      <c r="V30" s="99">
        <f>แปลผล1!BX30</f>
        <v>19</v>
      </c>
      <c r="W30" s="101" t="str">
        <f t="shared" si="8"/>
        <v>ปกติ</v>
      </c>
    </row>
    <row r="31" spans="1:49" s="10" customFormat="1" ht="18" customHeight="1" thickBot="1" x14ac:dyDescent="0.5">
      <c r="A31" s="21" t="s">
        <v>32</v>
      </c>
      <c r="B31" s="22" t="str">
        <f>กรอกคะแนน!B31</f>
        <v>11</v>
      </c>
      <c r="C31" s="258" t="str">
        <f>กรอกคะแนน!C31</f>
        <v>01514</v>
      </c>
      <c r="D31" s="259" t="str">
        <f>กรอกคะแนน!D31</f>
        <v>เด็กหญิงปุณยาพร   แก้วใน</v>
      </c>
      <c r="E31" s="178" t="str">
        <f>แปลผล1!E31</f>
        <v>หญิง</v>
      </c>
      <c r="F31" s="103">
        <f>แปลผล1!BG31</f>
        <v>18</v>
      </c>
      <c r="G31" s="105" t="str">
        <f t="shared" si="0"/>
        <v>ปกติ</v>
      </c>
      <c r="H31" s="103">
        <f>แปลผล1!BH31</f>
        <v>18</v>
      </c>
      <c r="I31" s="105" t="str">
        <f t="shared" si="1"/>
        <v>ปกติ</v>
      </c>
      <c r="J31" s="103">
        <f>แปลผล1!BI31</f>
        <v>17</v>
      </c>
      <c r="K31" s="105" t="str">
        <f t="shared" si="2"/>
        <v>ปกติ</v>
      </c>
      <c r="L31" s="103">
        <f>แปลผล1!BJ31</f>
        <v>18</v>
      </c>
      <c r="M31" s="150" t="str">
        <f t="shared" si="3"/>
        <v>ปกติ</v>
      </c>
      <c r="N31" s="103">
        <f>แปลผล1!BK31</f>
        <v>19</v>
      </c>
      <c r="O31" s="105" t="str">
        <f t="shared" si="4"/>
        <v>ปกติ</v>
      </c>
      <c r="P31" s="147">
        <f>แปลผล1!BN31</f>
        <v>20</v>
      </c>
      <c r="Q31" s="150" t="str">
        <f t="shared" si="5"/>
        <v>ปกติ</v>
      </c>
      <c r="R31" s="103">
        <f>แปลผล1!BR31</f>
        <v>12</v>
      </c>
      <c r="S31" s="105" t="str">
        <f t="shared" si="6"/>
        <v>ปกติ</v>
      </c>
      <c r="T31" s="147">
        <f>แปลผล1!BV31</f>
        <v>18</v>
      </c>
      <c r="U31" s="150" t="str">
        <f t="shared" si="7"/>
        <v>ปกติ</v>
      </c>
      <c r="V31" s="103">
        <f>แปลผล1!BX31</f>
        <v>18</v>
      </c>
      <c r="W31" s="105" t="str">
        <f t="shared" si="8"/>
        <v>ปกติ</v>
      </c>
    </row>
    <row r="32" spans="1:49" s="10" customFormat="1" ht="18" customHeight="1" thickBot="1" x14ac:dyDescent="0.5">
      <c r="A32" s="164" t="s">
        <v>33</v>
      </c>
      <c r="B32" s="139" t="str">
        <f>กรอกคะแนน!B32</f>
        <v>11</v>
      </c>
      <c r="C32" s="250" t="str">
        <f>กรอกคะแนน!C32</f>
        <v>01515</v>
      </c>
      <c r="D32" s="256" t="str">
        <f>กรอกคะแนน!D32</f>
        <v>เด็กหญิงภัทรธิดา   อภัยศรี</v>
      </c>
      <c r="E32" s="132" t="str">
        <f>แปลผล1!E32</f>
        <v>หญิง</v>
      </c>
      <c r="F32" s="102">
        <f>แปลผล1!BG32</f>
        <v>16</v>
      </c>
      <c r="G32" s="102" t="str">
        <f t="shared" si="0"/>
        <v>ปกติ</v>
      </c>
      <c r="H32" s="102">
        <f>แปลผล1!BH32</f>
        <v>17</v>
      </c>
      <c r="I32" s="102" t="str">
        <f t="shared" si="1"/>
        <v>ปกติ</v>
      </c>
      <c r="J32" s="102">
        <f>แปลผล1!BI32</f>
        <v>20</v>
      </c>
      <c r="K32" s="102" t="str">
        <f t="shared" si="2"/>
        <v>ปกติ</v>
      </c>
      <c r="L32" s="102">
        <f>แปลผล1!BJ32</f>
        <v>20</v>
      </c>
      <c r="M32" s="102" t="str">
        <f t="shared" si="3"/>
        <v>ปกติ</v>
      </c>
      <c r="N32" s="102">
        <f>แปลผล1!BK32</f>
        <v>19</v>
      </c>
      <c r="O32" s="102" t="str">
        <f t="shared" si="4"/>
        <v>ปกติ</v>
      </c>
      <c r="P32" s="102">
        <f>แปลผล1!BN32</f>
        <v>17</v>
      </c>
      <c r="Q32" s="102" t="str">
        <f t="shared" si="5"/>
        <v>ปกติ</v>
      </c>
      <c r="R32" s="102">
        <f>แปลผล1!BR32</f>
        <v>12</v>
      </c>
      <c r="S32" s="102" t="str">
        <f t="shared" si="6"/>
        <v>ปกติ</v>
      </c>
      <c r="T32" s="102">
        <f>แปลผล1!BV32</f>
        <v>21</v>
      </c>
      <c r="U32" s="151" t="str">
        <f t="shared" si="7"/>
        <v>ปกติ</v>
      </c>
      <c r="V32" s="175">
        <f>แปลผล1!BX32</f>
        <v>21</v>
      </c>
      <c r="W32" s="176" t="str">
        <f t="shared" si="8"/>
        <v>ปกติ</v>
      </c>
    </row>
    <row r="33" spans="1:24" s="10" customFormat="1" ht="18" customHeight="1" x14ac:dyDescent="0.45">
      <c r="A33" s="154" t="s">
        <v>34</v>
      </c>
      <c r="B33" s="136" t="str">
        <f>กรอกคะแนน!B33</f>
        <v>11</v>
      </c>
      <c r="C33" s="68" t="str">
        <f>กรอกคะแนน!C33</f>
        <v>01516</v>
      </c>
      <c r="D33" s="257" t="str">
        <f>กรอกคะแนน!D33</f>
        <v>เด็กหญิงมัชธิกานต์   ถาวร</v>
      </c>
      <c r="E33" s="125" t="str">
        <f>แปลผล1!E33</f>
        <v>หญิง</v>
      </c>
      <c r="F33" s="100">
        <f>แปลผล1!BG33</f>
        <v>18</v>
      </c>
      <c r="G33" s="100" t="str">
        <f t="shared" si="0"/>
        <v>ปกติ</v>
      </c>
      <c r="H33" s="100">
        <f>แปลผล1!BH33</f>
        <v>18</v>
      </c>
      <c r="I33" s="100" t="str">
        <f t="shared" si="1"/>
        <v>ปกติ</v>
      </c>
      <c r="J33" s="100">
        <f>แปลผล1!BI33</f>
        <v>19</v>
      </c>
      <c r="K33" s="100" t="str">
        <f t="shared" si="2"/>
        <v>ปกติ</v>
      </c>
      <c r="L33" s="100">
        <f>แปลผล1!BJ33</f>
        <v>18</v>
      </c>
      <c r="M33" s="100" t="str">
        <f t="shared" si="3"/>
        <v>ปกติ</v>
      </c>
      <c r="N33" s="100">
        <f>แปลผล1!BK33</f>
        <v>18</v>
      </c>
      <c r="O33" s="100" t="str">
        <f t="shared" si="4"/>
        <v>ปกติ</v>
      </c>
      <c r="P33" s="100">
        <f>แปลผล1!BN33</f>
        <v>19</v>
      </c>
      <c r="Q33" s="100" t="str">
        <f t="shared" si="5"/>
        <v>ปกติ</v>
      </c>
      <c r="R33" s="100">
        <f>แปลผล1!BR33</f>
        <v>13</v>
      </c>
      <c r="S33" s="100" t="str">
        <f t="shared" si="6"/>
        <v>ปกติ</v>
      </c>
      <c r="T33" s="100">
        <f>แปลผล1!BV33</f>
        <v>19</v>
      </c>
      <c r="U33" s="100" t="str">
        <f t="shared" si="7"/>
        <v>ปกติ</v>
      </c>
      <c r="V33" s="102">
        <f>แปลผล1!BX33</f>
        <v>19</v>
      </c>
      <c r="W33" s="102" t="str">
        <f t="shared" si="8"/>
        <v>ปกติ</v>
      </c>
    </row>
    <row r="34" spans="1:24" s="10" customFormat="1" ht="18" customHeight="1" x14ac:dyDescent="0.45">
      <c r="A34" s="155" t="s">
        <v>35</v>
      </c>
      <c r="B34" s="136" t="str">
        <f>กรอกคะแนน!B34</f>
        <v>11</v>
      </c>
      <c r="C34" s="68" t="str">
        <f>กรอกคะแนน!C34</f>
        <v>01517</v>
      </c>
      <c r="D34" s="257" t="str">
        <f>กรอกคะแนน!D34</f>
        <v>เด็กหญิงยลรดี  เสาวรส</v>
      </c>
      <c r="E34" s="125" t="str">
        <f>แปลผล1!E34</f>
        <v>หญิง</v>
      </c>
      <c r="F34" s="100">
        <f>แปลผล1!BG34</f>
        <v>17</v>
      </c>
      <c r="G34" s="100" t="str">
        <f t="shared" si="0"/>
        <v>ปกติ</v>
      </c>
      <c r="H34" s="100">
        <f>แปลผล1!BH34</f>
        <v>23</v>
      </c>
      <c r="I34" s="100" t="s">
        <v>227</v>
      </c>
      <c r="J34" s="100">
        <f>แปลผล1!BI34</f>
        <v>23</v>
      </c>
      <c r="K34" s="100" t="s">
        <v>227</v>
      </c>
      <c r="L34" s="100">
        <f>แปลผล1!BJ34</f>
        <v>20</v>
      </c>
      <c r="M34" s="100" t="str">
        <f t="shared" si="3"/>
        <v>ปกติ</v>
      </c>
      <c r="N34" s="100">
        <f>แปลผล1!BK34</f>
        <v>22</v>
      </c>
      <c r="O34" s="100" t="s">
        <v>227</v>
      </c>
      <c r="P34" s="100">
        <f>แปลผล1!BN34</f>
        <v>20</v>
      </c>
      <c r="Q34" s="100" t="str">
        <f t="shared" si="5"/>
        <v>ปกติ</v>
      </c>
      <c r="R34" s="100">
        <f>แปลผล1!BR34</f>
        <v>15</v>
      </c>
      <c r="S34" s="100" t="s">
        <v>227</v>
      </c>
      <c r="T34" s="100">
        <f>แปลผล1!BV34</f>
        <v>20</v>
      </c>
      <c r="U34" s="100" t="str">
        <f t="shared" si="7"/>
        <v>ปกติ</v>
      </c>
      <c r="V34" s="100">
        <f>แปลผล1!BX34</f>
        <v>19</v>
      </c>
      <c r="W34" s="100" t="str">
        <f t="shared" si="8"/>
        <v>ปกติ</v>
      </c>
    </row>
    <row r="35" spans="1:24" s="10" customFormat="1" ht="18" customHeight="1" x14ac:dyDescent="0.45">
      <c r="A35" s="155" t="s">
        <v>36</v>
      </c>
      <c r="B35" s="136" t="str">
        <f>กรอกคะแนน!B35</f>
        <v>11</v>
      </c>
      <c r="C35" s="68" t="str">
        <f>กรอกคะแนน!C35</f>
        <v>01518</v>
      </c>
      <c r="D35" s="257" t="str">
        <f>กรอกคะแนน!D35</f>
        <v>เด็กหญิงรุ่งนภา   จันทร์แดง</v>
      </c>
      <c r="E35" s="125" t="str">
        <f>แปลผล1!E35</f>
        <v>หญิง</v>
      </c>
      <c r="F35" s="100">
        <f>แปลผล1!BG35</f>
        <v>16</v>
      </c>
      <c r="G35" s="100" t="str">
        <f t="shared" si="0"/>
        <v>ปกติ</v>
      </c>
      <c r="H35" s="100">
        <f>แปลผล1!BH35</f>
        <v>18</v>
      </c>
      <c r="I35" s="100" t="str">
        <f t="shared" si="1"/>
        <v>ปกติ</v>
      </c>
      <c r="J35" s="100">
        <f>แปลผล1!BI35</f>
        <v>20</v>
      </c>
      <c r="K35" s="100" t="str">
        <f t="shared" si="2"/>
        <v>ปกติ</v>
      </c>
      <c r="L35" s="100">
        <f>แปลผล1!BJ35</f>
        <v>18</v>
      </c>
      <c r="M35" s="100" t="str">
        <f t="shared" si="3"/>
        <v>ปกติ</v>
      </c>
      <c r="N35" s="100">
        <f>แปลผล1!BK35</f>
        <v>19</v>
      </c>
      <c r="O35" s="100" t="str">
        <f t="shared" si="4"/>
        <v>ปกติ</v>
      </c>
      <c r="P35" s="100">
        <f>แปลผล1!BN35</f>
        <v>18</v>
      </c>
      <c r="Q35" s="100" t="str">
        <f t="shared" si="5"/>
        <v>ปกติ</v>
      </c>
      <c r="R35" s="100">
        <f>แปลผล1!BR35</f>
        <v>12</v>
      </c>
      <c r="S35" s="100" t="str">
        <f t="shared" si="6"/>
        <v>ปกติ</v>
      </c>
      <c r="T35" s="100">
        <f>แปลผล1!BV35</f>
        <v>18</v>
      </c>
      <c r="U35" s="100" t="str">
        <f t="shared" si="7"/>
        <v>ปกติ</v>
      </c>
      <c r="V35" s="100">
        <f>แปลผล1!BX35</f>
        <v>18</v>
      </c>
      <c r="W35" s="100" t="str">
        <f t="shared" si="8"/>
        <v>ปกติ</v>
      </c>
    </row>
    <row r="36" spans="1:24" s="10" customFormat="1" ht="18" customHeight="1" x14ac:dyDescent="0.45">
      <c r="A36" s="155" t="s">
        <v>37</v>
      </c>
      <c r="B36" s="136" t="s">
        <v>15</v>
      </c>
      <c r="C36" s="68" t="s">
        <v>173</v>
      </c>
      <c r="D36" s="257" t="s">
        <v>213</v>
      </c>
      <c r="E36" s="125" t="str">
        <f>แปลผล1!E36</f>
        <v>หญิง</v>
      </c>
      <c r="F36" s="100">
        <f>แปลผล1!BG36</f>
        <v>19</v>
      </c>
      <c r="G36" s="100" t="s">
        <v>227</v>
      </c>
      <c r="H36" s="100">
        <f>แปลผล1!BH36</f>
        <v>20</v>
      </c>
      <c r="I36" s="100" t="str">
        <f t="shared" si="1"/>
        <v>ปกติ</v>
      </c>
      <c r="J36" s="100">
        <f>แปลผล1!BI36</f>
        <v>21</v>
      </c>
      <c r="K36" s="100" t="str">
        <f t="shared" si="2"/>
        <v>ปกติ</v>
      </c>
      <c r="L36" s="100">
        <f>แปลผล1!BJ36</f>
        <v>19</v>
      </c>
      <c r="M36" s="100" t="str">
        <f t="shared" si="3"/>
        <v>ปกติ</v>
      </c>
      <c r="N36" s="100">
        <f>แปลผล1!BK36</f>
        <v>18</v>
      </c>
      <c r="O36" s="100" t="str">
        <f t="shared" si="4"/>
        <v>ปกติ</v>
      </c>
      <c r="P36" s="100">
        <f>แปลผล1!BN36</f>
        <v>20</v>
      </c>
      <c r="Q36" s="100" t="str">
        <f t="shared" si="5"/>
        <v>ปกติ</v>
      </c>
      <c r="R36" s="100">
        <f>แปลผล1!BR36</f>
        <v>12</v>
      </c>
      <c r="S36" s="100" t="str">
        <f t="shared" si="6"/>
        <v>ปกติ</v>
      </c>
      <c r="T36" s="100">
        <f>แปลผล1!BV36</f>
        <v>20</v>
      </c>
      <c r="U36" s="100" t="str">
        <f t="shared" si="7"/>
        <v>ปกติ</v>
      </c>
      <c r="V36" s="100">
        <f>แปลผล1!BX36</f>
        <v>18</v>
      </c>
      <c r="W36" s="100" t="str">
        <f t="shared" si="8"/>
        <v>ปกติ</v>
      </c>
    </row>
    <row r="37" spans="1:24" s="10" customFormat="1" ht="18" customHeight="1" x14ac:dyDescent="0.45">
      <c r="A37" s="155" t="s">
        <v>38</v>
      </c>
      <c r="B37" s="136" t="s">
        <v>15</v>
      </c>
      <c r="C37" s="68" t="s">
        <v>174</v>
      </c>
      <c r="D37" s="257" t="s">
        <v>214</v>
      </c>
      <c r="E37" s="125" t="str">
        <f>แปลผล1!E37</f>
        <v>หญิง</v>
      </c>
      <c r="F37" s="100">
        <f>แปลผล1!BG37</f>
        <v>20</v>
      </c>
      <c r="G37" s="100" t="s">
        <v>227</v>
      </c>
      <c r="H37" s="100">
        <f>แปลผล1!BH37</f>
        <v>19</v>
      </c>
      <c r="I37" s="100" t="str">
        <f t="shared" si="1"/>
        <v>ปกติ</v>
      </c>
      <c r="J37" s="100">
        <f>แปลผล1!BI37</f>
        <v>18</v>
      </c>
      <c r="K37" s="100" t="str">
        <f t="shared" si="2"/>
        <v>ปกติ</v>
      </c>
      <c r="L37" s="100">
        <f>แปลผล1!BJ37</f>
        <v>19</v>
      </c>
      <c r="M37" s="100" t="str">
        <f t="shared" si="3"/>
        <v>ปกติ</v>
      </c>
      <c r="N37" s="100">
        <f>แปลผล1!BK37</f>
        <v>20</v>
      </c>
      <c r="O37" s="100" t="s">
        <v>227</v>
      </c>
      <c r="P37" s="100">
        <f>แปลผล1!BN37</f>
        <v>18</v>
      </c>
      <c r="Q37" s="100" t="str">
        <f t="shared" si="5"/>
        <v>ปกติ</v>
      </c>
      <c r="R37" s="100">
        <f>แปลผล1!BR37</f>
        <v>13</v>
      </c>
      <c r="S37" s="100" t="str">
        <f t="shared" si="6"/>
        <v>ปกติ</v>
      </c>
      <c r="T37" s="100">
        <f>แปลผล1!BV37</f>
        <v>19</v>
      </c>
      <c r="U37" s="100" t="str">
        <f t="shared" si="7"/>
        <v>ปกติ</v>
      </c>
      <c r="V37" s="100">
        <f>แปลผล1!BX37</f>
        <v>16</v>
      </c>
      <c r="W37" s="100" t="str">
        <f t="shared" si="8"/>
        <v>ปกติ</v>
      </c>
      <c r="X37" s="152"/>
    </row>
    <row r="38" spans="1:24" s="10" customFormat="1" ht="18" customHeight="1" x14ac:dyDescent="0.45">
      <c r="A38" s="154" t="s">
        <v>39</v>
      </c>
      <c r="B38" s="136" t="s">
        <v>15</v>
      </c>
      <c r="C38" s="68" t="s">
        <v>175</v>
      </c>
      <c r="D38" s="257" t="s">
        <v>215</v>
      </c>
      <c r="E38" s="125" t="str">
        <f>แปลผล1!E38</f>
        <v>หญิง</v>
      </c>
      <c r="F38" s="100">
        <f>แปลผล1!BG38</f>
        <v>18</v>
      </c>
      <c r="G38" s="100" t="str">
        <f t="shared" si="0"/>
        <v>ปกติ</v>
      </c>
      <c r="H38" s="100">
        <f>แปลผล1!BH38</f>
        <v>20</v>
      </c>
      <c r="I38" s="100" t="str">
        <f t="shared" si="1"/>
        <v>ปกติ</v>
      </c>
      <c r="J38" s="100">
        <f>แปลผล1!BI38</f>
        <v>19</v>
      </c>
      <c r="K38" s="100" t="str">
        <f t="shared" si="2"/>
        <v>ปกติ</v>
      </c>
      <c r="L38" s="100">
        <f>แปลผล1!BJ38</f>
        <v>19</v>
      </c>
      <c r="M38" s="100" t="str">
        <f t="shared" si="3"/>
        <v>ปกติ</v>
      </c>
      <c r="N38" s="100">
        <f>แปลผล1!BK38</f>
        <v>14</v>
      </c>
      <c r="O38" s="100" t="str">
        <f t="shared" si="4"/>
        <v>ปกติ</v>
      </c>
      <c r="P38" s="100">
        <f>แปลผล1!BN38</f>
        <v>18</v>
      </c>
      <c r="Q38" s="100" t="str">
        <f t="shared" si="5"/>
        <v>ปกติ</v>
      </c>
      <c r="R38" s="100">
        <f>แปลผล1!BR38</f>
        <v>12</v>
      </c>
      <c r="S38" s="100" t="str">
        <f t="shared" si="6"/>
        <v>ปกติ</v>
      </c>
      <c r="T38" s="100">
        <f>แปลผล1!BV38</f>
        <v>17</v>
      </c>
      <c r="U38" s="100" t="str">
        <f t="shared" si="7"/>
        <v>ปกติ</v>
      </c>
      <c r="V38" s="100">
        <f>แปลผล1!BX38</f>
        <v>18</v>
      </c>
      <c r="W38" s="100" t="str">
        <f t="shared" si="8"/>
        <v>ปกติ</v>
      </c>
    </row>
    <row r="39" spans="1:24" s="10" customFormat="1" ht="18" customHeight="1" x14ac:dyDescent="0.45">
      <c r="A39" s="155" t="s">
        <v>40</v>
      </c>
      <c r="B39" s="136" t="s">
        <v>15</v>
      </c>
      <c r="C39" s="68" t="s">
        <v>176</v>
      </c>
      <c r="D39" s="257" t="s">
        <v>216</v>
      </c>
      <c r="E39" s="125" t="str">
        <f>แปลผล1!E39</f>
        <v>หญิง</v>
      </c>
      <c r="F39" s="100">
        <f>แปลผล1!BG39</f>
        <v>13</v>
      </c>
      <c r="G39" s="100" t="s">
        <v>227</v>
      </c>
      <c r="H39" s="100">
        <f>แปลผล1!BH39</f>
        <v>20</v>
      </c>
      <c r="I39" s="100" t="str">
        <f t="shared" si="1"/>
        <v>ปกติ</v>
      </c>
      <c r="J39" s="100">
        <f>แปลผล1!BI39</f>
        <v>21</v>
      </c>
      <c r="K39" s="100" t="str">
        <f t="shared" si="2"/>
        <v>ปกติ</v>
      </c>
      <c r="L39" s="100">
        <f>แปลผล1!BJ39</f>
        <v>18</v>
      </c>
      <c r="M39" s="100" t="str">
        <f t="shared" si="3"/>
        <v>ปกติ</v>
      </c>
      <c r="N39" s="100">
        <f>แปลผล1!BK39</f>
        <v>20</v>
      </c>
      <c r="O39" s="100" t="s">
        <v>227</v>
      </c>
      <c r="P39" s="100">
        <f>แปลผล1!BN39</f>
        <v>14</v>
      </c>
      <c r="Q39" s="100" t="str">
        <f t="shared" si="5"/>
        <v>ปกติ</v>
      </c>
      <c r="R39" s="100">
        <f>แปลผล1!BR39</f>
        <v>12</v>
      </c>
      <c r="S39" s="100" t="str">
        <f t="shared" si="6"/>
        <v>ปกติ</v>
      </c>
      <c r="T39" s="100">
        <f>แปลผล1!BV39</f>
        <v>17</v>
      </c>
      <c r="U39" s="100" t="str">
        <f t="shared" si="7"/>
        <v>ปกติ</v>
      </c>
      <c r="V39" s="100">
        <f>แปลผล1!BX39</f>
        <v>20</v>
      </c>
      <c r="W39" s="100" t="str">
        <f t="shared" si="8"/>
        <v>ปกติ</v>
      </c>
    </row>
    <row r="40" spans="1:24" s="10" customFormat="1" ht="18" customHeight="1" x14ac:dyDescent="0.45">
      <c r="A40" s="155" t="s">
        <v>41</v>
      </c>
      <c r="B40" s="136" t="s">
        <v>15</v>
      </c>
      <c r="C40" s="68" t="s">
        <v>177</v>
      </c>
      <c r="D40" s="257" t="s">
        <v>217</v>
      </c>
      <c r="E40" s="125" t="str">
        <f>แปลผล1!E40</f>
        <v>หญิง</v>
      </c>
      <c r="F40" s="100">
        <f>แปลผล1!BG40</f>
        <v>16</v>
      </c>
      <c r="G40" s="100" t="str">
        <f t="shared" si="0"/>
        <v>ปกติ</v>
      </c>
      <c r="H40" s="100">
        <f>แปลผล1!BH40</f>
        <v>17</v>
      </c>
      <c r="I40" s="100" t="str">
        <f t="shared" si="1"/>
        <v>ปกติ</v>
      </c>
      <c r="J40" s="100">
        <f>แปลผล1!BI40</f>
        <v>19</v>
      </c>
      <c r="K40" s="100" t="str">
        <f t="shared" si="2"/>
        <v>ปกติ</v>
      </c>
      <c r="L40" s="100">
        <f>แปลผล1!BJ40</f>
        <v>16</v>
      </c>
      <c r="M40" s="100" t="str">
        <f t="shared" si="3"/>
        <v>ปกติ</v>
      </c>
      <c r="N40" s="100">
        <f>แปลผล1!BK40</f>
        <v>18</v>
      </c>
      <c r="O40" s="100" t="str">
        <f t="shared" si="4"/>
        <v>ปกติ</v>
      </c>
      <c r="P40" s="100">
        <f>แปลผล1!BN40</f>
        <v>15</v>
      </c>
      <c r="Q40" s="100" t="str">
        <f t="shared" si="5"/>
        <v>ปกติ</v>
      </c>
      <c r="R40" s="100">
        <f>แปลผล1!BR40</f>
        <v>12</v>
      </c>
      <c r="S40" s="100" t="str">
        <f t="shared" si="6"/>
        <v>ปกติ</v>
      </c>
      <c r="T40" s="100">
        <f>แปลผล1!BV40</f>
        <v>19</v>
      </c>
      <c r="U40" s="100" t="str">
        <f t="shared" si="7"/>
        <v>ปกติ</v>
      </c>
      <c r="V40" s="100">
        <f>แปลผล1!BX40</f>
        <v>17</v>
      </c>
      <c r="W40" s="100" t="str">
        <f t="shared" si="8"/>
        <v>ปกติ</v>
      </c>
    </row>
    <row r="41" spans="1:24" s="10" customFormat="1" ht="18" customHeight="1" x14ac:dyDescent="0.45">
      <c r="A41" s="155" t="s">
        <v>42</v>
      </c>
      <c r="B41" s="136" t="s">
        <v>15</v>
      </c>
      <c r="C41" s="68" t="s">
        <v>178</v>
      </c>
      <c r="D41" s="257" t="s">
        <v>218</v>
      </c>
      <c r="E41" s="125" t="str">
        <f>แปลผล1!E41</f>
        <v>หญิง</v>
      </c>
      <c r="F41" s="100">
        <f>แปลผล1!BG41</f>
        <v>18</v>
      </c>
      <c r="G41" s="100" t="str">
        <f t="shared" si="0"/>
        <v>ปกติ</v>
      </c>
      <c r="H41" s="100">
        <f>แปลผล1!BH41</f>
        <v>20</v>
      </c>
      <c r="I41" s="100" t="str">
        <f t="shared" si="1"/>
        <v>ปกติ</v>
      </c>
      <c r="J41" s="100">
        <f>แปลผล1!BI41</f>
        <v>19</v>
      </c>
      <c r="K41" s="100" t="str">
        <f t="shared" si="2"/>
        <v>ปกติ</v>
      </c>
      <c r="L41" s="100">
        <f>แปลผล1!BJ41</f>
        <v>19</v>
      </c>
      <c r="M41" s="100" t="str">
        <f t="shared" si="3"/>
        <v>ปกติ</v>
      </c>
      <c r="N41" s="100">
        <f>แปลผล1!BK41</f>
        <v>16</v>
      </c>
      <c r="O41" s="100" t="str">
        <f t="shared" si="4"/>
        <v>ปกติ</v>
      </c>
      <c r="P41" s="100">
        <f>แปลผล1!BN41</f>
        <v>20</v>
      </c>
      <c r="Q41" s="100" t="str">
        <f t="shared" si="5"/>
        <v>ปกติ</v>
      </c>
      <c r="R41" s="100">
        <f>แปลผล1!BR41</f>
        <v>12</v>
      </c>
      <c r="S41" s="100" t="str">
        <f t="shared" si="6"/>
        <v>ปกติ</v>
      </c>
      <c r="T41" s="100">
        <f>แปลผล1!BV41</f>
        <v>20</v>
      </c>
      <c r="U41" s="100" t="str">
        <f t="shared" si="7"/>
        <v>ปกติ</v>
      </c>
      <c r="V41" s="100">
        <f>แปลผล1!BX41</f>
        <v>18</v>
      </c>
      <c r="W41" s="100" t="str">
        <f t="shared" si="8"/>
        <v>ปกติ</v>
      </c>
    </row>
    <row r="42" spans="1:24" s="10" customFormat="1" ht="18" customHeight="1" x14ac:dyDescent="0.45">
      <c r="A42" s="155" t="s">
        <v>43</v>
      </c>
      <c r="B42" s="136" t="s">
        <v>15</v>
      </c>
      <c r="C42" s="68" t="s">
        <v>179</v>
      </c>
      <c r="D42" s="257" t="s">
        <v>219</v>
      </c>
      <c r="E42" s="125" t="s">
        <v>221</v>
      </c>
      <c r="F42" s="100">
        <v>13</v>
      </c>
      <c r="G42" s="100" t="s">
        <v>227</v>
      </c>
      <c r="H42" s="100">
        <v>20</v>
      </c>
      <c r="I42" s="100" t="s">
        <v>227</v>
      </c>
      <c r="J42" s="100">
        <v>21</v>
      </c>
      <c r="K42" s="100" t="s">
        <v>227</v>
      </c>
      <c r="L42" s="100">
        <v>18</v>
      </c>
      <c r="M42" s="100" t="s">
        <v>227</v>
      </c>
      <c r="N42" s="100">
        <v>20</v>
      </c>
      <c r="O42" s="100" t="s">
        <v>227</v>
      </c>
      <c r="P42" s="100">
        <v>14</v>
      </c>
      <c r="Q42" s="100" t="s">
        <v>227</v>
      </c>
      <c r="R42" s="100">
        <v>12</v>
      </c>
      <c r="S42" s="100" t="s">
        <v>227</v>
      </c>
      <c r="T42" s="100">
        <v>17</v>
      </c>
      <c r="U42" s="100" t="s">
        <v>227</v>
      </c>
      <c r="V42" s="100">
        <v>20</v>
      </c>
      <c r="W42" s="100" t="s">
        <v>227</v>
      </c>
    </row>
    <row r="43" spans="1:24" s="10" customFormat="1" ht="18" customHeight="1" x14ac:dyDescent="0.45">
      <c r="A43" s="155" t="s">
        <v>44</v>
      </c>
      <c r="B43" s="136" t="s">
        <v>15</v>
      </c>
      <c r="C43" s="68" t="s">
        <v>180</v>
      </c>
      <c r="D43" s="257" t="s">
        <v>220</v>
      </c>
      <c r="E43" s="125" t="str">
        <f>แปลผล1!E43</f>
        <v>หญิง</v>
      </c>
      <c r="F43" s="100">
        <f>แปลผล1!BG43</f>
        <v>19</v>
      </c>
      <c r="G43" s="100" t="s">
        <v>227</v>
      </c>
      <c r="H43" s="100">
        <f>แปลผล1!BH43</f>
        <v>18</v>
      </c>
      <c r="I43" s="100" t="s">
        <v>227</v>
      </c>
      <c r="J43" s="100">
        <f>แปลผล1!BI43</f>
        <v>20</v>
      </c>
      <c r="K43" s="100" t="str">
        <f t="shared" si="2"/>
        <v>ปกติ</v>
      </c>
      <c r="L43" s="100">
        <f>แปลผล1!BJ43</f>
        <v>17</v>
      </c>
      <c r="M43" s="100" t="str">
        <f t="shared" si="3"/>
        <v>ปกติ</v>
      </c>
      <c r="N43" s="100">
        <f>แปลผล1!BK43</f>
        <v>17</v>
      </c>
      <c r="O43" s="100" t="str">
        <f t="shared" si="4"/>
        <v>ปกติ</v>
      </c>
      <c r="P43" s="100">
        <f>แปลผล1!BN43</f>
        <v>18</v>
      </c>
      <c r="Q43" s="100" t="str">
        <f t="shared" si="5"/>
        <v>ปกติ</v>
      </c>
      <c r="R43" s="100">
        <f>แปลผล1!BR43</f>
        <v>10</v>
      </c>
      <c r="S43" s="100" t="str">
        <f t="shared" si="6"/>
        <v>ปกติ</v>
      </c>
      <c r="T43" s="100">
        <f>แปลผล1!BV43</f>
        <v>17</v>
      </c>
      <c r="U43" s="100" t="str">
        <f t="shared" si="7"/>
        <v>ปกติ</v>
      </c>
      <c r="V43" s="100">
        <f>แปลผล1!BX43</f>
        <v>13</v>
      </c>
      <c r="W43" s="100" t="s">
        <v>227</v>
      </c>
    </row>
    <row r="44" spans="1:24" ht="21" thickBot="1" x14ac:dyDescent="0.45"/>
    <row r="45" spans="1:24" ht="27" thickBot="1" x14ac:dyDescent="0.6">
      <c r="D45" s="58" t="s">
        <v>45</v>
      </c>
      <c r="E45" s="59"/>
    </row>
  </sheetData>
  <mergeCells count="20">
    <mergeCell ref="V1:V3"/>
    <mergeCell ref="R1:R3"/>
    <mergeCell ref="T1:T3"/>
    <mergeCell ref="W1:W3"/>
    <mergeCell ref="I1:I3"/>
    <mergeCell ref="U1:U3"/>
    <mergeCell ref="S1:S3"/>
    <mergeCell ref="Q1:Q3"/>
    <mergeCell ref="A2:E2"/>
    <mergeCell ref="J1:J3"/>
    <mergeCell ref="L1:L3"/>
    <mergeCell ref="N1:N3"/>
    <mergeCell ref="P1:P3"/>
    <mergeCell ref="A1:E1"/>
    <mergeCell ref="F1:F3"/>
    <mergeCell ref="H1:H3"/>
    <mergeCell ref="G1:G3"/>
    <mergeCell ref="K1:K3"/>
    <mergeCell ref="M1:M3"/>
    <mergeCell ref="O1:O3"/>
  </mergeCells>
  <printOptions horizontalCentered="1"/>
  <pageMargins left="0" right="0" top="0.98425196850393704" bottom="0" header="0.51181102362204722" footer="0.51181102362204722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45"/>
  <sheetViews>
    <sheetView view="pageBreakPreview" zoomScale="90" zoomScaleNormal="60" zoomScaleSheetLayoutView="90" workbookViewId="0">
      <selection activeCell="K41" sqref="K41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6" width="3.25" style="2" hidden="1" customWidth="1"/>
    <col min="7" max="7" width="11" style="2" bestFit="1" customWidth="1"/>
    <col min="8" max="8" width="3.25" style="2" hidden="1" customWidth="1"/>
    <col min="9" max="9" width="11" style="2" bestFit="1" customWidth="1"/>
    <col min="10" max="10" width="3.25" style="2" hidden="1" customWidth="1"/>
    <col min="11" max="11" width="11" style="2" bestFit="1" customWidth="1"/>
    <col min="12" max="12" width="3.25" style="2" hidden="1" customWidth="1"/>
    <col min="13" max="13" width="11" style="2" bestFit="1" customWidth="1"/>
    <col min="14" max="14" width="3.25" style="2" hidden="1" customWidth="1"/>
    <col min="15" max="15" width="11" style="2" bestFit="1" customWidth="1"/>
    <col min="16" max="16" width="3.25" style="2" hidden="1" customWidth="1"/>
    <col min="17" max="17" width="11" style="2" bestFit="1" customWidth="1"/>
    <col min="18" max="18" width="3.375" style="2" hidden="1" customWidth="1"/>
    <col min="19" max="19" width="11" style="2" bestFit="1" customWidth="1"/>
    <col min="20" max="20" width="3.25" style="2" hidden="1" customWidth="1"/>
    <col min="21" max="21" width="11" style="2" bestFit="1" customWidth="1"/>
    <col min="22" max="22" width="3.25" style="2" hidden="1" customWidth="1"/>
    <col min="23" max="23" width="11" style="2" bestFit="1" customWidth="1"/>
    <col min="24" max="16384" width="9" style="2"/>
  </cols>
  <sheetData>
    <row r="1" spans="1:24" ht="22.5" customHeight="1" thickBot="1" x14ac:dyDescent="0.5">
      <c r="A1" s="266" t="s">
        <v>46</v>
      </c>
      <c r="B1" s="267"/>
      <c r="C1" s="267"/>
      <c r="D1" s="267"/>
      <c r="E1" s="267"/>
      <c r="F1" s="315" t="s">
        <v>61</v>
      </c>
      <c r="G1" s="317" t="s">
        <v>130</v>
      </c>
      <c r="H1" s="318" t="s">
        <v>48</v>
      </c>
      <c r="I1" s="320" t="s">
        <v>131</v>
      </c>
      <c r="J1" s="315" t="s">
        <v>49</v>
      </c>
      <c r="K1" s="311" t="s">
        <v>49</v>
      </c>
      <c r="L1" s="313" t="s">
        <v>62</v>
      </c>
      <c r="M1" s="303" t="s">
        <v>62</v>
      </c>
      <c r="N1" s="315" t="s">
        <v>63</v>
      </c>
      <c r="O1" s="317" t="s">
        <v>132</v>
      </c>
      <c r="P1" s="298" t="s">
        <v>64</v>
      </c>
      <c r="Q1" s="303" t="s">
        <v>64</v>
      </c>
      <c r="R1" s="305" t="s">
        <v>65</v>
      </c>
      <c r="S1" s="311" t="s">
        <v>65</v>
      </c>
      <c r="T1" s="298" t="s">
        <v>66</v>
      </c>
      <c r="U1" s="303" t="s">
        <v>66</v>
      </c>
      <c r="V1" s="305" t="s">
        <v>67</v>
      </c>
      <c r="W1" s="317" t="s">
        <v>133</v>
      </c>
    </row>
    <row r="2" spans="1:24" ht="21.75" thickBot="1" x14ac:dyDescent="0.5">
      <c r="A2" s="278" t="s">
        <v>226</v>
      </c>
      <c r="B2" s="279"/>
      <c r="C2" s="279"/>
      <c r="D2" s="279"/>
      <c r="E2" s="279"/>
      <c r="F2" s="316"/>
      <c r="G2" s="312"/>
      <c r="H2" s="319"/>
      <c r="I2" s="302"/>
      <c r="J2" s="316"/>
      <c r="K2" s="312"/>
      <c r="L2" s="314"/>
      <c r="M2" s="304"/>
      <c r="N2" s="316"/>
      <c r="O2" s="312"/>
      <c r="P2" s="299"/>
      <c r="Q2" s="304"/>
      <c r="R2" s="306"/>
      <c r="S2" s="312"/>
      <c r="T2" s="299"/>
      <c r="U2" s="304"/>
      <c r="V2" s="306"/>
      <c r="W2" s="312"/>
    </row>
    <row r="3" spans="1:24" ht="55.5" customHeight="1" thickBot="1" x14ac:dyDescent="0.5">
      <c r="A3" s="75" t="s">
        <v>0</v>
      </c>
      <c r="B3" s="75" t="s">
        <v>1</v>
      </c>
      <c r="C3" s="76" t="s">
        <v>2</v>
      </c>
      <c r="D3" s="75" t="s">
        <v>3</v>
      </c>
      <c r="E3" s="156" t="s">
        <v>4</v>
      </c>
      <c r="F3" s="316"/>
      <c r="G3" s="312"/>
      <c r="H3" s="319"/>
      <c r="I3" s="302"/>
      <c r="J3" s="316"/>
      <c r="K3" s="312"/>
      <c r="L3" s="314"/>
      <c r="M3" s="304"/>
      <c r="N3" s="316"/>
      <c r="O3" s="312"/>
      <c r="P3" s="300"/>
      <c r="Q3" s="304"/>
      <c r="R3" s="307"/>
      <c r="S3" s="312"/>
      <c r="T3" s="300"/>
      <c r="U3" s="304"/>
      <c r="V3" s="307"/>
      <c r="W3" s="312"/>
    </row>
    <row r="4" spans="1:24" s="10" customFormat="1" ht="18" customHeight="1" x14ac:dyDescent="0.45">
      <c r="A4" s="183" t="s">
        <v>5</v>
      </c>
      <c r="B4" s="5" t="str">
        <f>กรอกคะแนน!B4</f>
        <v>11</v>
      </c>
      <c r="C4" s="246" t="str">
        <f>กรอกคะแนน!C4</f>
        <v>01487</v>
      </c>
      <c r="D4" s="251" t="str">
        <f>กรอกคะแนน!D4</f>
        <v>เด็กชายกิตติศักดิ์   นนทะพัฒน์</v>
      </c>
      <c r="E4" s="141" t="str">
        <f>แปลผล2!E4</f>
        <v>ชาย</v>
      </c>
      <c r="F4" s="148">
        <f>แปลผล1!BG4</f>
        <v>17</v>
      </c>
      <c r="G4" s="180" t="str">
        <f>IF(F4&lt;14,"เสี่ยง/มีปัญหา",IF(F4&gt;18,"เสี่ยง/มีปัญหา","ปกติ"))</f>
        <v>ปกติ</v>
      </c>
      <c r="H4" s="146">
        <f>แปลผล1!BH4</f>
        <v>16</v>
      </c>
      <c r="I4" s="97" t="str">
        <f>IF(H4&lt;16,"เสี่ยง/มีปัญหา",IF(H4&gt;20,"เสี่ยง/มีปัญหา","ปกติ"))</f>
        <v>ปกติ</v>
      </c>
      <c r="J4" s="148">
        <f>แปลผล1!BI4</f>
        <v>17</v>
      </c>
      <c r="K4" s="180" t="str">
        <f>IF(J4&lt;16,"เสี่ยง/มีปัญหา",IF(J4&gt;22,"เสี่ยง/มีปัญหา","ปกติ"))</f>
        <v>ปกติ</v>
      </c>
      <c r="L4" s="146">
        <f>แปลผล1!BJ4</f>
        <v>17</v>
      </c>
      <c r="M4" s="97" t="str">
        <f>IF(L4&lt;14,"เสี่ยง/มีปัญหา",IF(L4&gt;20,"เสี่ยง/มีปัญหา","ปกติ"))</f>
        <v>ปกติ</v>
      </c>
      <c r="N4" s="148">
        <f>แปลผล1!BK4</f>
        <v>15</v>
      </c>
      <c r="O4" s="180" t="str">
        <f>IF(N4&lt;13,"เสี่ยง/มีปัญหา",IF(N4&gt;19,"เสี่ยง/มีปัญหา","ปกติ"))</f>
        <v>ปกติ</v>
      </c>
      <c r="P4" s="146">
        <f>แปลผล1!BN4</f>
        <v>17</v>
      </c>
      <c r="Q4" s="97" t="str">
        <f>IF(P4&lt;14,"เสี่ยง/มีปัญหา",IF(P4&gt;20,"เสี่ยง/มีปัญหา","ปกติ"))</f>
        <v>ปกติ</v>
      </c>
      <c r="R4" s="148">
        <f>แปลผล1!BR4</f>
        <v>10</v>
      </c>
      <c r="S4" s="180" t="str">
        <f>IF(R4&lt;9,"เสี่ยง/มีปัญหา",IF(R4&gt;13,"เสี่ยง/มีปัญหา","ปกติ"))</f>
        <v>ปกติ</v>
      </c>
      <c r="T4" s="146">
        <f>แปลผล1!BV4</f>
        <v>19</v>
      </c>
      <c r="U4" s="97" t="str">
        <f>IF(T4&lt;16,"เสี่ยง/มีปัญหา",IF(T4&gt;22,"เสี่ยง/มีปัญหา","ปกติ"))</f>
        <v>ปกติ</v>
      </c>
      <c r="V4" s="148">
        <f>แปลผล1!BX4</f>
        <v>19</v>
      </c>
      <c r="W4" s="180" t="str">
        <f>IF(V4&lt;15,"เสี่ยง/มีปัญหา",IF(V4&gt;21,"เสี่ยง/มีปัญหา","ปกติ"))</f>
        <v>ปกติ</v>
      </c>
      <c r="X4" s="9"/>
    </row>
    <row r="5" spans="1:24" s="10" customFormat="1" ht="18" customHeight="1" x14ac:dyDescent="0.45">
      <c r="A5" s="52" t="s">
        <v>6</v>
      </c>
      <c r="B5" s="12" t="str">
        <f>กรอกคะแนน!B5</f>
        <v>11</v>
      </c>
      <c r="C5" s="247" t="str">
        <f>กรอกคะแนน!C5</f>
        <v>01488</v>
      </c>
      <c r="D5" s="252" t="str">
        <f>กรอกคะแนน!D5</f>
        <v>เด็กชายจักรพันธ์   คงคาร้อง</v>
      </c>
      <c r="E5" s="128" t="str">
        <f>แปลผล2!E5</f>
        <v>ชาย</v>
      </c>
      <c r="F5" s="149">
        <f>แปลผล1!BG5</f>
        <v>13</v>
      </c>
      <c r="G5" s="181" t="str">
        <f t="shared" ref="G5:G31" si="0">IF(F5&lt;14,"เสี่ยง/มีปัญหา",IF(F5&gt;18,"เสี่ยง/มีปัญหา","ปกติ"))</f>
        <v>เสี่ยง/มีปัญหา</v>
      </c>
      <c r="H5" s="143">
        <f>แปลผล1!BH5</f>
        <v>17</v>
      </c>
      <c r="I5" s="100" t="str">
        <f t="shared" ref="I5:I31" si="1">IF(H5&lt;16,"เสี่ยง/มีปัญหา",IF(H5&gt;20,"เสี่ยง/มีปัญหา","ปกติ"))</f>
        <v>ปกติ</v>
      </c>
      <c r="J5" s="149">
        <f>แปลผล1!BI5</f>
        <v>22</v>
      </c>
      <c r="K5" s="181" t="str">
        <f t="shared" ref="K5:K31" si="2">IF(J5&lt;16,"เสี่ยง/มีปัญหา",IF(J5&gt;22,"เสี่ยง/มีปัญหา","ปกติ"))</f>
        <v>ปกติ</v>
      </c>
      <c r="L5" s="143">
        <f>แปลผล1!BJ5</f>
        <v>17</v>
      </c>
      <c r="M5" s="100" t="str">
        <f t="shared" ref="M5:M31" si="3">IF(L5&lt;14,"เสี่ยง/มีปัญหา",IF(L5&gt;20,"เสี่ยง/มีปัญหา","ปกติ"))</f>
        <v>ปกติ</v>
      </c>
      <c r="N5" s="149">
        <f>แปลผล1!BK5</f>
        <v>16</v>
      </c>
      <c r="O5" s="181" t="str">
        <f t="shared" ref="O5:O31" si="4">IF(N5&lt;13,"เสี่ยง/มีปัญหา",IF(N5&gt;19,"เสี่ยง/มีปัญหา","ปกติ"))</f>
        <v>ปกติ</v>
      </c>
      <c r="P5" s="143">
        <f>แปลผล1!BN5</f>
        <v>20</v>
      </c>
      <c r="Q5" s="100" t="str">
        <f t="shared" ref="Q5:Q31" si="5">IF(P5&lt;14,"เสี่ยง/มีปัญหา",IF(P5&gt;20,"เสี่ยง/มีปัญหา","ปกติ"))</f>
        <v>ปกติ</v>
      </c>
      <c r="R5" s="149">
        <f>แปลผล1!BR5</f>
        <v>12</v>
      </c>
      <c r="S5" s="181" t="str">
        <f t="shared" ref="S5:S31" si="6">IF(R5&lt;9,"เสี่ยง/มีปัญหา",IF(R5&gt;13,"เสี่ยง/มีปัญหา","ปกติ"))</f>
        <v>ปกติ</v>
      </c>
      <c r="T5" s="143">
        <f>แปลผล1!BV5</f>
        <v>18</v>
      </c>
      <c r="U5" s="100" t="str">
        <f t="shared" ref="U5:U31" si="7">IF(T5&lt;16,"เสี่ยง/มีปัญหา",IF(T5&gt;22,"เสี่ยง/มีปัญหา","ปกติ"))</f>
        <v>ปกติ</v>
      </c>
      <c r="V5" s="149">
        <f>แปลผล1!BX5</f>
        <v>16</v>
      </c>
      <c r="W5" s="181" t="str">
        <f t="shared" ref="W5:W31" si="8">IF(V5&lt;15,"เสี่ยง/มีปัญหา",IF(V5&gt;21,"เสี่ยง/มีปัญหา","ปกติ"))</f>
        <v>ปกติ</v>
      </c>
      <c r="X5" s="9"/>
    </row>
    <row r="6" spans="1:24" s="10" customFormat="1" ht="18" customHeight="1" x14ac:dyDescent="0.45">
      <c r="A6" s="52" t="s">
        <v>7</v>
      </c>
      <c r="B6" s="12" t="str">
        <f>กรอกคะแนน!B6</f>
        <v>11</v>
      </c>
      <c r="C6" s="247" t="str">
        <f>กรอกคะแนน!C6</f>
        <v>01489</v>
      </c>
      <c r="D6" s="252" t="str">
        <f>กรอกคะแนน!D6</f>
        <v>เด็กชายชิษณุพงศ์   ชูโตศรี</v>
      </c>
      <c r="E6" s="128" t="str">
        <f>แปลผล2!E6</f>
        <v>ชาย</v>
      </c>
      <c r="F6" s="149">
        <f>แปลผล1!BG6</f>
        <v>18</v>
      </c>
      <c r="G6" s="181" t="str">
        <f t="shared" si="0"/>
        <v>ปกติ</v>
      </c>
      <c r="H6" s="143">
        <f>แปลผล1!BH6</f>
        <v>20</v>
      </c>
      <c r="I6" s="100" t="str">
        <f t="shared" si="1"/>
        <v>ปกติ</v>
      </c>
      <c r="J6" s="149">
        <f>แปลผล1!BI6</f>
        <v>21</v>
      </c>
      <c r="K6" s="181" t="str">
        <f t="shared" si="2"/>
        <v>ปกติ</v>
      </c>
      <c r="L6" s="143">
        <f>แปลผล1!BJ6</f>
        <v>20</v>
      </c>
      <c r="M6" s="100" t="str">
        <f t="shared" si="3"/>
        <v>ปกติ</v>
      </c>
      <c r="N6" s="149">
        <f>แปลผล1!BK6</f>
        <v>12</v>
      </c>
      <c r="O6" s="181" t="str">
        <f t="shared" si="4"/>
        <v>เสี่ยง/มีปัญหา</v>
      </c>
      <c r="P6" s="143">
        <f>แปลผล1!BN6</f>
        <v>16</v>
      </c>
      <c r="Q6" s="100" t="str">
        <f t="shared" si="5"/>
        <v>ปกติ</v>
      </c>
      <c r="R6" s="149">
        <f>แปลผล1!BR6</f>
        <v>13</v>
      </c>
      <c r="S6" s="181" t="str">
        <f t="shared" si="6"/>
        <v>ปกติ</v>
      </c>
      <c r="T6" s="143">
        <f>แปลผล1!BV6</f>
        <v>20</v>
      </c>
      <c r="U6" s="100" t="str">
        <f t="shared" si="7"/>
        <v>ปกติ</v>
      </c>
      <c r="V6" s="149">
        <f>แปลผล1!BX6</f>
        <v>21</v>
      </c>
      <c r="W6" s="181" t="str">
        <f t="shared" si="8"/>
        <v>ปกติ</v>
      </c>
      <c r="X6" s="9"/>
    </row>
    <row r="7" spans="1:24" s="10" customFormat="1" ht="18" customHeight="1" x14ac:dyDescent="0.45">
      <c r="A7" s="52" t="s">
        <v>8</v>
      </c>
      <c r="B7" s="12" t="str">
        <f>กรอกคะแนน!B7</f>
        <v>11</v>
      </c>
      <c r="C7" s="247" t="str">
        <f>กรอกคะแนน!C7</f>
        <v>01490</v>
      </c>
      <c r="D7" s="252" t="str">
        <f>กรอกคะแนน!D7</f>
        <v>เด็กชายณัฐวุฒิ   โสภา</v>
      </c>
      <c r="E7" s="128" t="str">
        <f>แปลผล2!E7</f>
        <v>ชาย</v>
      </c>
      <c r="F7" s="149">
        <f>แปลผล1!BG7</f>
        <v>16</v>
      </c>
      <c r="G7" s="181" t="str">
        <f t="shared" si="0"/>
        <v>ปกติ</v>
      </c>
      <c r="H7" s="143">
        <f>แปลผล1!BH7</f>
        <v>18</v>
      </c>
      <c r="I7" s="100" t="str">
        <f t="shared" si="1"/>
        <v>ปกติ</v>
      </c>
      <c r="J7" s="149">
        <f>แปลผล1!BI7</f>
        <v>20</v>
      </c>
      <c r="K7" s="181" t="str">
        <f t="shared" si="2"/>
        <v>ปกติ</v>
      </c>
      <c r="L7" s="143">
        <f>แปลผล1!BJ7</f>
        <v>18</v>
      </c>
      <c r="M7" s="100" t="str">
        <f t="shared" si="3"/>
        <v>ปกติ</v>
      </c>
      <c r="N7" s="149">
        <f>แปลผล1!BK7</f>
        <v>12</v>
      </c>
      <c r="O7" s="181" t="str">
        <f t="shared" si="4"/>
        <v>เสี่ยง/มีปัญหา</v>
      </c>
      <c r="P7" s="143">
        <f>แปลผล1!BN7</f>
        <v>18</v>
      </c>
      <c r="Q7" s="100" t="str">
        <f t="shared" si="5"/>
        <v>ปกติ</v>
      </c>
      <c r="R7" s="149">
        <f>แปลผล1!BR7</f>
        <v>12</v>
      </c>
      <c r="S7" s="181" t="str">
        <f t="shared" si="6"/>
        <v>ปกติ</v>
      </c>
      <c r="T7" s="143">
        <f>แปลผล1!BV7</f>
        <v>21</v>
      </c>
      <c r="U7" s="100" t="str">
        <f t="shared" si="7"/>
        <v>ปกติ</v>
      </c>
      <c r="V7" s="149">
        <f>แปลผล1!BX7</f>
        <v>16</v>
      </c>
      <c r="W7" s="181" t="str">
        <f t="shared" si="8"/>
        <v>ปกติ</v>
      </c>
      <c r="X7" s="9"/>
    </row>
    <row r="8" spans="1:24" s="10" customFormat="1" ht="18" customHeight="1" x14ac:dyDescent="0.45">
      <c r="A8" s="52" t="s">
        <v>9</v>
      </c>
      <c r="B8" s="12" t="str">
        <f>กรอกคะแนน!B8</f>
        <v>11</v>
      </c>
      <c r="C8" s="247" t="str">
        <f>กรอกคะแนน!C8</f>
        <v>01491</v>
      </c>
      <c r="D8" s="252" t="str">
        <f>กรอกคะแนน!D8</f>
        <v>เด็กชายณัฐวุฒิ   เพียรรัตน์</v>
      </c>
      <c r="E8" s="128" t="str">
        <f>แปลผล2!E8</f>
        <v>ชาย</v>
      </c>
      <c r="F8" s="149">
        <f>แปลผล1!BG8</f>
        <v>18</v>
      </c>
      <c r="G8" s="181" t="str">
        <f t="shared" si="0"/>
        <v>ปกติ</v>
      </c>
      <c r="H8" s="143">
        <f>แปลผล1!BH8</f>
        <v>18</v>
      </c>
      <c r="I8" s="100" t="str">
        <f t="shared" si="1"/>
        <v>ปกติ</v>
      </c>
      <c r="J8" s="149">
        <f>แปลผล1!BI8</f>
        <v>19</v>
      </c>
      <c r="K8" s="181" t="str">
        <f t="shared" si="2"/>
        <v>ปกติ</v>
      </c>
      <c r="L8" s="143">
        <f>แปลผล1!BJ8</f>
        <v>18</v>
      </c>
      <c r="M8" s="100" t="str">
        <f t="shared" si="3"/>
        <v>ปกติ</v>
      </c>
      <c r="N8" s="149">
        <f>แปลผล1!BK8</f>
        <v>18</v>
      </c>
      <c r="O8" s="181" t="str">
        <f t="shared" si="4"/>
        <v>ปกติ</v>
      </c>
      <c r="P8" s="143">
        <f>แปลผล1!BN8</f>
        <v>20</v>
      </c>
      <c r="Q8" s="100" t="str">
        <f t="shared" si="5"/>
        <v>ปกติ</v>
      </c>
      <c r="R8" s="149">
        <f>แปลผล1!BR8</f>
        <v>12</v>
      </c>
      <c r="S8" s="181" t="str">
        <f t="shared" si="6"/>
        <v>ปกติ</v>
      </c>
      <c r="T8" s="143">
        <f>แปลผล1!BV8</f>
        <v>18</v>
      </c>
      <c r="U8" s="100" t="str">
        <f t="shared" si="7"/>
        <v>ปกติ</v>
      </c>
      <c r="V8" s="149">
        <f>แปลผล1!BX8</f>
        <v>14</v>
      </c>
      <c r="W8" s="181" t="str">
        <f t="shared" si="8"/>
        <v>เสี่ยง/มีปัญหา</v>
      </c>
      <c r="X8" s="9"/>
    </row>
    <row r="9" spans="1:24" s="10" customFormat="1" ht="18" customHeight="1" x14ac:dyDescent="0.45">
      <c r="A9" s="184" t="s">
        <v>10</v>
      </c>
      <c r="B9" s="12" t="str">
        <f>กรอกคะแนน!B9</f>
        <v>11</v>
      </c>
      <c r="C9" s="247" t="str">
        <f>กรอกคะแนน!C9</f>
        <v>01492</v>
      </c>
      <c r="D9" s="252" t="str">
        <f>กรอกคะแนน!D9</f>
        <v>เด็กชายธนภัทร</v>
      </c>
      <c r="E9" s="128" t="str">
        <f>แปลผล2!E9</f>
        <v>ชาย</v>
      </c>
      <c r="F9" s="149">
        <f>แปลผล1!BG9</f>
        <v>16</v>
      </c>
      <c r="G9" s="181" t="str">
        <f t="shared" si="0"/>
        <v>ปกติ</v>
      </c>
      <c r="H9" s="143">
        <f>แปลผล1!BH9</f>
        <v>18</v>
      </c>
      <c r="I9" s="100" t="str">
        <f t="shared" si="1"/>
        <v>ปกติ</v>
      </c>
      <c r="J9" s="149">
        <f>แปลผล1!BI9</f>
        <v>21</v>
      </c>
      <c r="K9" s="181" t="str">
        <f t="shared" si="2"/>
        <v>ปกติ</v>
      </c>
      <c r="L9" s="143">
        <f>แปลผล1!BJ9</f>
        <v>19</v>
      </c>
      <c r="M9" s="100" t="str">
        <f t="shared" si="3"/>
        <v>ปกติ</v>
      </c>
      <c r="N9" s="149">
        <f>แปลผล1!BK9</f>
        <v>19</v>
      </c>
      <c r="O9" s="181" t="str">
        <f t="shared" si="4"/>
        <v>ปกติ</v>
      </c>
      <c r="P9" s="143">
        <f>แปลผล1!BN9</f>
        <v>16</v>
      </c>
      <c r="Q9" s="100" t="str">
        <f t="shared" si="5"/>
        <v>ปกติ</v>
      </c>
      <c r="R9" s="149">
        <f>แปลผล1!BR9</f>
        <v>10</v>
      </c>
      <c r="S9" s="181" t="str">
        <f t="shared" si="6"/>
        <v>ปกติ</v>
      </c>
      <c r="T9" s="143">
        <f>แปลผล1!BV9</f>
        <v>21</v>
      </c>
      <c r="U9" s="100" t="str">
        <f t="shared" si="7"/>
        <v>ปกติ</v>
      </c>
      <c r="V9" s="149">
        <f>แปลผล1!BX9</f>
        <v>18</v>
      </c>
      <c r="W9" s="181" t="str">
        <f t="shared" si="8"/>
        <v>ปกติ</v>
      </c>
      <c r="X9" s="9"/>
    </row>
    <row r="10" spans="1:24" s="10" customFormat="1" ht="18" customHeight="1" x14ac:dyDescent="0.45">
      <c r="A10" s="52" t="s">
        <v>11</v>
      </c>
      <c r="B10" s="12" t="str">
        <f>กรอกคะแนน!B10</f>
        <v>11</v>
      </c>
      <c r="C10" s="247" t="str">
        <f>กรอกคะแนน!C10</f>
        <v>01493</v>
      </c>
      <c r="D10" s="252" t="str">
        <f>กรอกคะแนน!D10</f>
        <v>เด็กชายนนทรี   ศรชัย</v>
      </c>
      <c r="E10" s="128" t="str">
        <f>แปลผล2!E10</f>
        <v>ชาย</v>
      </c>
      <c r="F10" s="149">
        <f>แปลผล1!BG10</f>
        <v>12</v>
      </c>
      <c r="G10" s="181" t="str">
        <f t="shared" si="0"/>
        <v>เสี่ยง/มีปัญหา</v>
      </c>
      <c r="H10" s="143">
        <f>แปลผล1!BH10</f>
        <v>20</v>
      </c>
      <c r="I10" s="100" t="str">
        <f t="shared" si="1"/>
        <v>ปกติ</v>
      </c>
      <c r="J10" s="149">
        <f>แปลผล1!BI10</f>
        <v>22</v>
      </c>
      <c r="K10" s="181" t="str">
        <f t="shared" si="2"/>
        <v>ปกติ</v>
      </c>
      <c r="L10" s="143">
        <f>แปลผล1!BJ10</f>
        <v>18</v>
      </c>
      <c r="M10" s="100" t="str">
        <f t="shared" si="3"/>
        <v>ปกติ</v>
      </c>
      <c r="N10" s="149">
        <f>แปลผล1!BK10</f>
        <v>18</v>
      </c>
      <c r="O10" s="181" t="str">
        <f t="shared" si="4"/>
        <v>ปกติ</v>
      </c>
      <c r="P10" s="143">
        <f>แปลผล1!BN10</f>
        <v>18</v>
      </c>
      <c r="Q10" s="100" t="str">
        <f t="shared" si="5"/>
        <v>ปกติ</v>
      </c>
      <c r="R10" s="149">
        <f>แปลผล1!BR10</f>
        <v>13</v>
      </c>
      <c r="S10" s="181" t="str">
        <f t="shared" si="6"/>
        <v>ปกติ</v>
      </c>
      <c r="T10" s="143">
        <f>แปลผล1!BV10</f>
        <v>18</v>
      </c>
      <c r="U10" s="100" t="str">
        <f t="shared" si="7"/>
        <v>ปกติ</v>
      </c>
      <c r="V10" s="149">
        <f>แปลผล1!BX10</f>
        <v>20</v>
      </c>
      <c r="W10" s="181" t="str">
        <f t="shared" si="8"/>
        <v>ปกติ</v>
      </c>
      <c r="X10" s="9"/>
    </row>
    <row r="11" spans="1:24" s="10" customFormat="1" ht="18" customHeight="1" x14ac:dyDescent="0.45">
      <c r="A11" s="52" t="s">
        <v>12</v>
      </c>
      <c r="B11" s="12" t="str">
        <f>กรอกคะแนน!B11</f>
        <v>11</v>
      </c>
      <c r="C11" s="247" t="str">
        <f>กรอกคะแนน!C11</f>
        <v>01494</v>
      </c>
      <c r="D11" s="252" t="str">
        <f>กรอกคะแนน!D11</f>
        <v>เด็กชายไพโรจน์   ขุนแก้ว</v>
      </c>
      <c r="E11" s="128" t="str">
        <f>แปลผล2!E11</f>
        <v>ชาย</v>
      </c>
      <c r="F11" s="149">
        <f>แปลผล1!BG11</f>
        <v>17</v>
      </c>
      <c r="G11" s="181" t="str">
        <f t="shared" si="0"/>
        <v>ปกติ</v>
      </c>
      <c r="H11" s="143">
        <f>แปลผล1!BH11</f>
        <v>19</v>
      </c>
      <c r="I11" s="100" t="str">
        <f t="shared" si="1"/>
        <v>ปกติ</v>
      </c>
      <c r="J11" s="149">
        <f>แปลผล1!BI11</f>
        <v>20</v>
      </c>
      <c r="K11" s="181" t="str">
        <f t="shared" si="2"/>
        <v>ปกติ</v>
      </c>
      <c r="L11" s="143">
        <f>แปลผล1!BJ11</f>
        <v>19</v>
      </c>
      <c r="M11" s="100" t="str">
        <f t="shared" si="3"/>
        <v>ปกติ</v>
      </c>
      <c r="N11" s="149">
        <f>แปลผล1!BK11</f>
        <v>17</v>
      </c>
      <c r="O11" s="181" t="str">
        <f t="shared" si="4"/>
        <v>ปกติ</v>
      </c>
      <c r="P11" s="143">
        <f>แปลผล1!BN11</f>
        <v>19</v>
      </c>
      <c r="Q11" s="100" t="str">
        <f t="shared" si="5"/>
        <v>ปกติ</v>
      </c>
      <c r="R11" s="149">
        <f>แปลผล1!BR11</f>
        <v>11</v>
      </c>
      <c r="S11" s="181" t="str">
        <f t="shared" si="6"/>
        <v>ปกติ</v>
      </c>
      <c r="T11" s="143">
        <f>แปลผล1!BV11</f>
        <v>21</v>
      </c>
      <c r="U11" s="100" t="str">
        <f t="shared" si="7"/>
        <v>ปกติ</v>
      </c>
      <c r="V11" s="149">
        <f>แปลผล1!BX11</f>
        <v>18</v>
      </c>
      <c r="W11" s="181" t="str">
        <f t="shared" si="8"/>
        <v>ปกติ</v>
      </c>
      <c r="X11" s="9"/>
    </row>
    <row r="12" spans="1:24" s="10" customFormat="1" ht="18" customHeight="1" x14ac:dyDescent="0.45">
      <c r="A12" s="52" t="s">
        <v>13</v>
      </c>
      <c r="B12" s="12" t="str">
        <f>กรอกคะแนน!B12</f>
        <v>11</v>
      </c>
      <c r="C12" s="247" t="str">
        <f>กรอกคะแนน!C12</f>
        <v>01495</v>
      </c>
      <c r="D12" s="252" t="str">
        <f>กรอกคะแนน!D12</f>
        <v>เด็กชายมงคลชัย   อุดมศิลป์</v>
      </c>
      <c r="E12" s="128" t="str">
        <f>แปลผล2!E12</f>
        <v>ชาย</v>
      </c>
      <c r="F12" s="149">
        <f>แปลผล1!BG12</f>
        <v>18</v>
      </c>
      <c r="G12" s="181" t="str">
        <f t="shared" si="0"/>
        <v>ปกติ</v>
      </c>
      <c r="H12" s="143">
        <f>แปลผล1!BH12</f>
        <v>18</v>
      </c>
      <c r="I12" s="100" t="str">
        <f t="shared" si="1"/>
        <v>ปกติ</v>
      </c>
      <c r="J12" s="149">
        <f>แปลผล1!BI12</f>
        <v>18</v>
      </c>
      <c r="K12" s="181" t="str">
        <f t="shared" si="2"/>
        <v>ปกติ</v>
      </c>
      <c r="L12" s="143">
        <f>แปลผล1!BJ12</f>
        <v>18</v>
      </c>
      <c r="M12" s="100" t="str">
        <f t="shared" si="3"/>
        <v>ปกติ</v>
      </c>
      <c r="N12" s="149">
        <f>แปลผล1!BK12</f>
        <v>18</v>
      </c>
      <c r="O12" s="181" t="str">
        <f t="shared" si="4"/>
        <v>ปกติ</v>
      </c>
      <c r="P12" s="143">
        <f>แปลผล1!BN12</f>
        <v>17</v>
      </c>
      <c r="Q12" s="100" t="str">
        <f t="shared" si="5"/>
        <v>ปกติ</v>
      </c>
      <c r="R12" s="149">
        <f>แปลผล1!BR12</f>
        <v>13</v>
      </c>
      <c r="S12" s="181" t="str">
        <f t="shared" si="6"/>
        <v>ปกติ</v>
      </c>
      <c r="T12" s="143">
        <f>แปลผล1!BV12</f>
        <v>22</v>
      </c>
      <c r="U12" s="100" t="str">
        <f t="shared" si="7"/>
        <v>ปกติ</v>
      </c>
      <c r="V12" s="149">
        <f>แปลผล1!BX12</f>
        <v>17</v>
      </c>
      <c r="W12" s="181" t="str">
        <f t="shared" si="8"/>
        <v>ปกติ</v>
      </c>
      <c r="X12" s="9"/>
    </row>
    <row r="13" spans="1:24" s="10" customFormat="1" ht="18" customHeight="1" x14ac:dyDescent="0.45">
      <c r="A13" s="52" t="s">
        <v>14</v>
      </c>
      <c r="B13" s="12" t="str">
        <f>กรอกคะแนน!B13</f>
        <v>11</v>
      </c>
      <c r="C13" s="247" t="str">
        <f>กรอกคะแนน!C13</f>
        <v>01496</v>
      </c>
      <c r="D13" s="252" t="str">
        <f>กรอกคะแนน!D13</f>
        <v>เด็กชายรัฐชานนท์  บุญประจวบ</v>
      </c>
      <c r="E13" s="128" t="str">
        <f>แปลผล2!E13</f>
        <v>ชาย</v>
      </c>
      <c r="F13" s="149">
        <f>แปลผล1!BG13</f>
        <v>18</v>
      </c>
      <c r="G13" s="181" t="str">
        <f t="shared" si="0"/>
        <v>ปกติ</v>
      </c>
      <c r="H13" s="143">
        <f>แปลผล1!BH13</f>
        <v>18</v>
      </c>
      <c r="I13" s="100" t="str">
        <f t="shared" si="1"/>
        <v>ปกติ</v>
      </c>
      <c r="J13" s="149">
        <f>แปลผล1!BI13</f>
        <v>20</v>
      </c>
      <c r="K13" s="181" t="str">
        <f t="shared" si="2"/>
        <v>ปกติ</v>
      </c>
      <c r="L13" s="143">
        <f>แปลผล1!BJ13</f>
        <v>18</v>
      </c>
      <c r="M13" s="100" t="str">
        <f t="shared" si="3"/>
        <v>ปกติ</v>
      </c>
      <c r="N13" s="149">
        <f>แปลผล1!BK13</f>
        <v>18</v>
      </c>
      <c r="O13" s="181" t="str">
        <f t="shared" si="4"/>
        <v>ปกติ</v>
      </c>
      <c r="P13" s="143">
        <f>แปลผล1!BN13</f>
        <v>17</v>
      </c>
      <c r="Q13" s="100" t="str">
        <f t="shared" si="5"/>
        <v>ปกติ</v>
      </c>
      <c r="R13" s="149">
        <f>แปลผล1!BR13</f>
        <v>13</v>
      </c>
      <c r="S13" s="181" t="str">
        <f t="shared" si="6"/>
        <v>ปกติ</v>
      </c>
      <c r="T13" s="143">
        <f>แปลผล1!BV13</f>
        <v>22</v>
      </c>
      <c r="U13" s="100" t="str">
        <f t="shared" si="7"/>
        <v>ปกติ</v>
      </c>
      <c r="V13" s="149">
        <f>แปลผล1!BX13</f>
        <v>17</v>
      </c>
      <c r="W13" s="181" t="str">
        <f t="shared" si="8"/>
        <v>ปกติ</v>
      </c>
      <c r="X13" s="9"/>
    </row>
    <row r="14" spans="1:24" s="10" customFormat="1" ht="18" customHeight="1" x14ac:dyDescent="0.45">
      <c r="A14" s="184" t="s">
        <v>15</v>
      </c>
      <c r="B14" s="12" t="str">
        <f>กรอกคะแนน!B14</f>
        <v>11</v>
      </c>
      <c r="C14" s="247" t="str">
        <f>กรอกคะแนน!C14</f>
        <v>01497</v>
      </c>
      <c r="D14" s="252" t="str">
        <f>กรอกคะแนน!D14</f>
        <v>เด็กชายศุภกร   ศรทอง</v>
      </c>
      <c r="E14" s="128" t="str">
        <f>แปลผล2!E14</f>
        <v>ชาย</v>
      </c>
      <c r="F14" s="149">
        <f>แปลผล1!BG14</f>
        <v>18</v>
      </c>
      <c r="G14" s="181" t="str">
        <f t="shared" si="0"/>
        <v>ปกติ</v>
      </c>
      <c r="H14" s="143">
        <f>แปลผล1!BH14</f>
        <v>17</v>
      </c>
      <c r="I14" s="100" t="str">
        <f t="shared" si="1"/>
        <v>ปกติ</v>
      </c>
      <c r="J14" s="149">
        <f>แปลผล1!BI14</f>
        <v>19</v>
      </c>
      <c r="K14" s="181" t="str">
        <f t="shared" si="2"/>
        <v>ปกติ</v>
      </c>
      <c r="L14" s="143">
        <f>แปลผล1!BJ14</f>
        <v>16</v>
      </c>
      <c r="M14" s="100" t="str">
        <f t="shared" si="3"/>
        <v>ปกติ</v>
      </c>
      <c r="N14" s="149">
        <f>แปลผล1!BK14</f>
        <v>12</v>
      </c>
      <c r="O14" s="181" t="str">
        <f t="shared" si="4"/>
        <v>เสี่ยง/มีปัญหา</v>
      </c>
      <c r="P14" s="143">
        <f>แปลผล1!BN14</f>
        <v>19</v>
      </c>
      <c r="Q14" s="100" t="str">
        <f t="shared" si="5"/>
        <v>ปกติ</v>
      </c>
      <c r="R14" s="149">
        <f>แปลผล1!BR14</f>
        <v>12</v>
      </c>
      <c r="S14" s="181" t="str">
        <f t="shared" si="6"/>
        <v>ปกติ</v>
      </c>
      <c r="T14" s="143">
        <f>แปลผล1!BV14</f>
        <v>19</v>
      </c>
      <c r="U14" s="100" t="str">
        <f t="shared" si="7"/>
        <v>ปกติ</v>
      </c>
      <c r="V14" s="149">
        <f>แปลผล1!BX14</f>
        <v>19</v>
      </c>
      <c r="W14" s="181" t="str">
        <f t="shared" si="8"/>
        <v>ปกติ</v>
      </c>
      <c r="X14" s="9"/>
    </row>
    <row r="15" spans="1:24" s="10" customFormat="1" ht="18" customHeight="1" x14ac:dyDescent="0.45">
      <c r="A15" s="52" t="s">
        <v>16</v>
      </c>
      <c r="B15" s="12" t="str">
        <f>กรอกคะแนน!B15</f>
        <v>11</v>
      </c>
      <c r="C15" s="247" t="str">
        <f>กรอกคะแนน!C15</f>
        <v>01498</v>
      </c>
      <c r="D15" s="252" t="str">
        <f>กรอกคะแนน!D15</f>
        <v>เด็กชายอัครพล  ทองด้วง</v>
      </c>
      <c r="E15" s="128" t="str">
        <f>แปลผล2!E15</f>
        <v>ชาย</v>
      </c>
      <c r="F15" s="149">
        <f>แปลผล1!BG15</f>
        <v>18</v>
      </c>
      <c r="G15" s="181" t="str">
        <f t="shared" si="0"/>
        <v>ปกติ</v>
      </c>
      <c r="H15" s="143">
        <f>แปลผล1!BH15</f>
        <v>19</v>
      </c>
      <c r="I15" s="100" t="str">
        <f t="shared" si="1"/>
        <v>ปกติ</v>
      </c>
      <c r="J15" s="149">
        <f>แปลผล1!BI15</f>
        <v>20</v>
      </c>
      <c r="K15" s="181" t="str">
        <f t="shared" si="2"/>
        <v>ปกติ</v>
      </c>
      <c r="L15" s="143">
        <f>แปลผล1!BJ15</f>
        <v>20</v>
      </c>
      <c r="M15" s="100" t="str">
        <f t="shared" si="3"/>
        <v>ปกติ</v>
      </c>
      <c r="N15" s="149">
        <f>แปลผล1!BK15</f>
        <v>16</v>
      </c>
      <c r="O15" s="181" t="str">
        <f t="shared" si="4"/>
        <v>ปกติ</v>
      </c>
      <c r="P15" s="143">
        <f>แปลผล1!BN15</f>
        <v>18</v>
      </c>
      <c r="Q15" s="100" t="str">
        <f t="shared" si="5"/>
        <v>ปกติ</v>
      </c>
      <c r="R15" s="149">
        <f>แปลผล1!BR15</f>
        <v>12</v>
      </c>
      <c r="S15" s="181" t="str">
        <f t="shared" si="6"/>
        <v>ปกติ</v>
      </c>
      <c r="T15" s="143">
        <f>แปลผล1!BV15</f>
        <v>18</v>
      </c>
      <c r="U15" s="100" t="str">
        <f t="shared" si="7"/>
        <v>ปกติ</v>
      </c>
      <c r="V15" s="149">
        <f>แปลผล1!BX15</f>
        <v>20</v>
      </c>
      <c r="W15" s="181" t="str">
        <f t="shared" si="8"/>
        <v>ปกติ</v>
      </c>
      <c r="X15" s="9"/>
    </row>
    <row r="16" spans="1:24" s="10" customFormat="1" ht="18" customHeight="1" x14ac:dyDescent="0.45">
      <c r="A16" s="52" t="s">
        <v>17</v>
      </c>
      <c r="B16" s="12" t="str">
        <f>กรอกคะแนน!B16</f>
        <v>11</v>
      </c>
      <c r="C16" s="247" t="str">
        <f>กรอกคะแนน!C16</f>
        <v>01499</v>
      </c>
      <c r="D16" s="252" t="str">
        <f>กรอกคะแนน!D16</f>
        <v>เด็กชายเอกภพ   เมธา</v>
      </c>
      <c r="E16" s="128" t="str">
        <f>แปลผล2!E16</f>
        <v>ชาย</v>
      </c>
      <c r="F16" s="149">
        <f>แปลผล1!BG16</f>
        <v>18</v>
      </c>
      <c r="G16" s="181" t="str">
        <f t="shared" si="0"/>
        <v>ปกติ</v>
      </c>
      <c r="H16" s="143">
        <f>แปลผล1!BH16</f>
        <v>18</v>
      </c>
      <c r="I16" s="100" t="str">
        <f t="shared" si="1"/>
        <v>ปกติ</v>
      </c>
      <c r="J16" s="149">
        <f>แปลผล1!BI16</f>
        <v>20</v>
      </c>
      <c r="K16" s="181" t="str">
        <f t="shared" si="2"/>
        <v>ปกติ</v>
      </c>
      <c r="L16" s="143">
        <f>แปลผล1!BJ16</f>
        <v>14</v>
      </c>
      <c r="M16" s="100" t="str">
        <f t="shared" si="3"/>
        <v>ปกติ</v>
      </c>
      <c r="N16" s="149">
        <f>แปลผล1!BK16</f>
        <v>18</v>
      </c>
      <c r="O16" s="181" t="str">
        <f t="shared" si="4"/>
        <v>ปกติ</v>
      </c>
      <c r="P16" s="143">
        <f>แปลผล1!BN16</f>
        <v>14</v>
      </c>
      <c r="Q16" s="100" t="str">
        <f t="shared" si="5"/>
        <v>ปกติ</v>
      </c>
      <c r="R16" s="149">
        <f>แปลผล1!BR16</f>
        <v>12</v>
      </c>
      <c r="S16" s="181" t="str">
        <f t="shared" si="6"/>
        <v>ปกติ</v>
      </c>
      <c r="T16" s="143">
        <f>แปลผล1!BV16</f>
        <v>18</v>
      </c>
      <c r="U16" s="100" t="str">
        <f t="shared" si="7"/>
        <v>ปกติ</v>
      </c>
      <c r="V16" s="149">
        <f>แปลผล1!BX16</f>
        <v>15</v>
      </c>
      <c r="W16" s="181" t="str">
        <f t="shared" si="8"/>
        <v>ปกติ</v>
      </c>
      <c r="X16" s="9"/>
    </row>
    <row r="17" spans="1:49" s="10" customFormat="1" ht="18" customHeight="1" x14ac:dyDescent="0.45">
      <c r="A17" s="52" t="s">
        <v>18</v>
      </c>
      <c r="B17" s="12" t="str">
        <f>กรอกคะแนน!B17</f>
        <v>11</v>
      </c>
      <c r="C17" s="247" t="str">
        <f>กรอกคะแนน!C17</f>
        <v>01500</v>
      </c>
      <c r="D17" s="252" t="str">
        <f>กรอกคะแนน!D17</f>
        <v>เด็กหญิงกนกพร   กันภัย</v>
      </c>
      <c r="E17" s="128" t="str">
        <f>แปลผล2!E17</f>
        <v>หญิง</v>
      </c>
      <c r="F17" s="149">
        <f>แปลผล1!BG17</f>
        <v>18</v>
      </c>
      <c r="G17" s="181" t="str">
        <f t="shared" si="0"/>
        <v>ปกติ</v>
      </c>
      <c r="H17" s="143">
        <f>แปลผล1!BH17</f>
        <v>19</v>
      </c>
      <c r="I17" s="100" t="str">
        <f t="shared" si="1"/>
        <v>ปกติ</v>
      </c>
      <c r="J17" s="149">
        <f>แปลผล1!BI17</f>
        <v>21</v>
      </c>
      <c r="K17" s="181" t="str">
        <f t="shared" si="2"/>
        <v>ปกติ</v>
      </c>
      <c r="L17" s="143">
        <f>แปลผล1!BJ17</f>
        <v>19</v>
      </c>
      <c r="M17" s="100" t="str">
        <f t="shared" si="3"/>
        <v>ปกติ</v>
      </c>
      <c r="N17" s="149">
        <f>แปลผล1!BK17</f>
        <v>16</v>
      </c>
      <c r="O17" s="181" t="str">
        <f t="shared" si="4"/>
        <v>ปกติ</v>
      </c>
      <c r="P17" s="143">
        <f>แปลผล1!BN17</f>
        <v>18</v>
      </c>
      <c r="Q17" s="100" t="str">
        <f t="shared" si="5"/>
        <v>ปกติ</v>
      </c>
      <c r="R17" s="149">
        <f>แปลผล1!BR17</f>
        <v>12</v>
      </c>
      <c r="S17" s="181" t="str">
        <f t="shared" si="6"/>
        <v>ปกติ</v>
      </c>
      <c r="T17" s="143">
        <f>แปลผล1!BV17</f>
        <v>20</v>
      </c>
      <c r="U17" s="100" t="str">
        <f t="shared" si="7"/>
        <v>ปกติ</v>
      </c>
      <c r="V17" s="149">
        <f>แปลผล1!BX17</f>
        <v>19</v>
      </c>
      <c r="W17" s="181" t="str">
        <f t="shared" si="8"/>
        <v>ปกติ</v>
      </c>
      <c r="X17" s="9"/>
    </row>
    <row r="18" spans="1:49" s="10" customFormat="1" ht="18" customHeight="1" x14ac:dyDescent="0.45">
      <c r="A18" s="52" t="s">
        <v>19</v>
      </c>
      <c r="B18" s="12" t="str">
        <f>กรอกคะแนน!B18</f>
        <v>11</v>
      </c>
      <c r="C18" s="247" t="str">
        <f>กรอกคะแนน!C18</f>
        <v>01501</v>
      </c>
      <c r="D18" s="252" t="str">
        <f>กรอกคะแนน!D18</f>
        <v>เด็กหญิงกัญญารัตน์   อินเมฆ</v>
      </c>
      <c r="E18" s="128" t="str">
        <f>แปลผล2!E18</f>
        <v>หญิง</v>
      </c>
      <c r="F18" s="149">
        <f>แปลผล1!BG18</f>
        <v>18</v>
      </c>
      <c r="G18" s="181" t="str">
        <f t="shared" si="0"/>
        <v>ปกติ</v>
      </c>
      <c r="H18" s="143">
        <f>แปลผล1!BH18</f>
        <v>20</v>
      </c>
      <c r="I18" s="100" t="str">
        <f t="shared" si="1"/>
        <v>ปกติ</v>
      </c>
      <c r="J18" s="149">
        <f>แปลผล1!BI18</f>
        <v>18</v>
      </c>
      <c r="K18" s="181" t="str">
        <f t="shared" si="2"/>
        <v>ปกติ</v>
      </c>
      <c r="L18" s="143">
        <f>แปลผล1!BJ18</f>
        <v>18</v>
      </c>
      <c r="M18" s="100" t="str">
        <f t="shared" si="3"/>
        <v>ปกติ</v>
      </c>
      <c r="N18" s="149">
        <f>แปลผล1!BK18</f>
        <v>18</v>
      </c>
      <c r="O18" s="181" t="str">
        <f t="shared" si="4"/>
        <v>ปกติ</v>
      </c>
      <c r="P18" s="143">
        <f>แปลผล1!BN18</f>
        <v>18</v>
      </c>
      <c r="Q18" s="100" t="str">
        <f t="shared" si="5"/>
        <v>ปกติ</v>
      </c>
      <c r="R18" s="149">
        <f>แปลผล1!BR18</f>
        <v>12</v>
      </c>
      <c r="S18" s="181" t="str">
        <f t="shared" si="6"/>
        <v>ปกติ</v>
      </c>
      <c r="T18" s="143">
        <f>แปลผล1!BV18</f>
        <v>18</v>
      </c>
      <c r="U18" s="100" t="str">
        <f t="shared" si="7"/>
        <v>ปกติ</v>
      </c>
      <c r="V18" s="149">
        <f>แปลผล1!BX18</f>
        <v>18</v>
      </c>
      <c r="W18" s="181" t="str">
        <f t="shared" si="8"/>
        <v>ปกติ</v>
      </c>
      <c r="X18" s="9"/>
    </row>
    <row r="19" spans="1:49" s="10" customFormat="1" ht="18" customHeight="1" x14ac:dyDescent="0.45">
      <c r="A19" s="184" t="s">
        <v>20</v>
      </c>
      <c r="B19" s="12" t="str">
        <f>กรอกคะแนน!B19</f>
        <v>11</v>
      </c>
      <c r="C19" s="247" t="str">
        <f>กรอกคะแนน!C19</f>
        <v>01502</v>
      </c>
      <c r="D19" s="252" t="str">
        <f>กรอกคะแนน!D19</f>
        <v>เด็กญิงกาญจนาพร   แสงภารา</v>
      </c>
      <c r="E19" s="128" t="str">
        <f>แปลผล2!E19</f>
        <v>หญิง</v>
      </c>
      <c r="F19" s="149">
        <f>แปลผล1!BG19</f>
        <v>18</v>
      </c>
      <c r="G19" s="181" t="str">
        <f t="shared" si="0"/>
        <v>ปกติ</v>
      </c>
      <c r="H19" s="143">
        <f>แปลผล1!BH19</f>
        <v>20</v>
      </c>
      <c r="I19" s="100" t="str">
        <f t="shared" si="1"/>
        <v>ปกติ</v>
      </c>
      <c r="J19" s="149">
        <f>แปลผล1!BI19</f>
        <v>18</v>
      </c>
      <c r="K19" s="181" t="str">
        <f t="shared" si="2"/>
        <v>ปกติ</v>
      </c>
      <c r="L19" s="143">
        <f>แปลผล1!BJ19</f>
        <v>18</v>
      </c>
      <c r="M19" s="100" t="str">
        <f t="shared" si="3"/>
        <v>ปกติ</v>
      </c>
      <c r="N19" s="149">
        <f>แปลผล1!BK19</f>
        <v>18</v>
      </c>
      <c r="O19" s="181" t="str">
        <f t="shared" si="4"/>
        <v>ปกติ</v>
      </c>
      <c r="P19" s="143">
        <f>แปลผล1!BN19</f>
        <v>19</v>
      </c>
      <c r="Q19" s="100" t="str">
        <f t="shared" si="5"/>
        <v>ปกติ</v>
      </c>
      <c r="R19" s="149">
        <f>แปลผล1!BR19</f>
        <v>12</v>
      </c>
      <c r="S19" s="181" t="str">
        <f t="shared" si="6"/>
        <v>ปกติ</v>
      </c>
      <c r="T19" s="143">
        <f>แปลผล1!BV19</f>
        <v>22</v>
      </c>
      <c r="U19" s="100" t="str">
        <f t="shared" si="7"/>
        <v>ปกติ</v>
      </c>
      <c r="V19" s="149">
        <f>แปลผล1!BX19</f>
        <v>20</v>
      </c>
      <c r="W19" s="181" t="str">
        <f t="shared" si="8"/>
        <v>ปกติ</v>
      </c>
      <c r="X19" s="9"/>
    </row>
    <row r="20" spans="1:49" s="10" customFormat="1" ht="18" customHeight="1" x14ac:dyDescent="0.45">
      <c r="A20" s="52" t="s">
        <v>21</v>
      </c>
      <c r="B20" s="12" t="str">
        <f>กรอกคะแนน!B20</f>
        <v>11</v>
      </c>
      <c r="C20" s="247" t="str">
        <f>กรอกคะแนน!C20</f>
        <v>01503</v>
      </c>
      <c r="D20" s="252" t="str">
        <f>กรอกคะแนน!D20</f>
        <v>เด็กหญิงเกสร   เหง้าโอสา</v>
      </c>
      <c r="E20" s="128" t="str">
        <f>แปลผล2!E20</f>
        <v>หญิง</v>
      </c>
      <c r="F20" s="149">
        <f>แปลผล1!BG20</f>
        <v>18</v>
      </c>
      <c r="G20" s="181" t="str">
        <f t="shared" si="0"/>
        <v>ปกติ</v>
      </c>
      <c r="H20" s="143">
        <f>แปลผล1!BH20</f>
        <v>18</v>
      </c>
      <c r="I20" s="100" t="str">
        <f t="shared" si="1"/>
        <v>ปกติ</v>
      </c>
      <c r="J20" s="149">
        <f>แปลผล1!BI20</f>
        <v>18</v>
      </c>
      <c r="K20" s="181" t="str">
        <f t="shared" si="2"/>
        <v>ปกติ</v>
      </c>
      <c r="L20" s="143">
        <f>แปลผล1!BJ20</f>
        <v>20</v>
      </c>
      <c r="M20" s="100" t="str">
        <f t="shared" si="3"/>
        <v>ปกติ</v>
      </c>
      <c r="N20" s="149">
        <f>แปลผล1!BK20</f>
        <v>19</v>
      </c>
      <c r="O20" s="181" t="str">
        <f t="shared" si="4"/>
        <v>ปกติ</v>
      </c>
      <c r="P20" s="143">
        <f>แปลผล1!BN20</f>
        <v>20</v>
      </c>
      <c r="Q20" s="100" t="str">
        <f t="shared" si="5"/>
        <v>ปกติ</v>
      </c>
      <c r="R20" s="149">
        <f>แปลผล1!BR20</f>
        <v>12</v>
      </c>
      <c r="S20" s="181" t="str">
        <f t="shared" si="6"/>
        <v>ปกติ</v>
      </c>
      <c r="T20" s="143">
        <f>แปลผล1!BV20</f>
        <v>21</v>
      </c>
      <c r="U20" s="100" t="str">
        <f t="shared" si="7"/>
        <v>ปกติ</v>
      </c>
      <c r="V20" s="149">
        <f>แปลผล1!BX20</f>
        <v>21</v>
      </c>
      <c r="W20" s="181" t="str">
        <f t="shared" si="8"/>
        <v>ปกติ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s="10" customFormat="1" ht="18" customHeight="1" x14ac:dyDescent="0.45">
      <c r="A21" s="52" t="s">
        <v>22</v>
      </c>
      <c r="B21" s="12" t="str">
        <f>กรอกคะแนน!B21</f>
        <v>11</v>
      </c>
      <c r="C21" s="247" t="str">
        <f>กรอกคะแนน!C21</f>
        <v>01504</v>
      </c>
      <c r="D21" s="252" t="str">
        <f>กรอกคะแนน!D21</f>
        <v>เด็กหญิงขนิษฐา   เพชรอ้อน</v>
      </c>
      <c r="E21" s="128" t="str">
        <f>แปลผล2!E21</f>
        <v>หญิง</v>
      </c>
      <c r="F21" s="149">
        <f>แปลผล1!BG21</f>
        <v>16</v>
      </c>
      <c r="G21" s="181" t="str">
        <f t="shared" si="0"/>
        <v>ปกติ</v>
      </c>
      <c r="H21" s="143">
        <f>แปลผล1!BH21</f>
        <v>18</v>
      </c>
      <c r="I21" s="100" t="str">
        <f t="shared" si="1"/>
        <v>ปกติ</v>
      </c>
      <c r="J21" s="149">
        <f>แปลผล1!BI21</f>
        <v>21</v>
      </c>
      <c r="K21" s="181" t="str">
        <f t="shared" si="2"/>
        <v>ปกติ</v>
      </c>
      <c r="L21" s="143">
        <f>แปลผล1!BJ21</f>
        <v>20</v>
      </c>
      <c r="M21" s="100" t="str">
        <f t="shared" si="3"/>
        <v>ปกติ</v>
      </c>
      <c r="N21" s="149">
        <f>แปลผล1!BK21</f>
        <v>18</v>
      </c>
      <c r="O21" s="181" t="str">
        <f t="shared" si="4"/>
        <v>ปกติ</v>
      </c>
      <c r="P21" s="143">
        <f>แปลผล1!BN21</f>
        <v>14</v>
      </c>
      <c r="Q21" s="100" t="str">
        <f t="shared" si="5"/>
        <v>ปกติ</v>
      </c>
      <c r="R21" s="149">
        <f>แปลผล1!BR21</f>
        <v>10</v>
      </c>
      <c r="S21" s="181" t="str">
        <f t="shared" si="6"/>
        <v>ปกติ</v>
      </c>
      <c r="T21" s="143">
        <f>แปลผล1!BV21</f>
        <v>21</v>
      </c>
      <c r="U21" s="100" t="str">
        <f t="shared" si="7"/>
        <v>ปกติ</v>
      </c>
      <c r="V21" s="149">
        <f>แปลผล1!BX21</f>
        <v>18</v>
      </c>
      <c r="W21" s="181" t="str">
        <f t="shared" si="8"/>
        <v>ปกติ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s="10" customFormat="1" ht="18" customHeight="1" x14ac:dyDescent="0.45">
      <c r="A22" s="52" t="s">
        <v>23</v>
      </c>
      <c r="B22" s="12" t="str">
        <f>กรอกคะแนน!B22</f>
        <v>11</v>
      </c>
      <c r="C22" s="247" t="str">
        <f>กรอกคะแนน!C22</f>
        <v>01505</v>
      </c>
      <c r="D22" s="252" t="str">
        <f>กรอกคะแนน!D22</f>
        <v>เด็กหญิงชลธิชา   ถ้วยทอง</v>
      </c>
      <c r="E22" s="128" t="str">
        <f>แปลผล2!E22</f>
        <v>หญิง</v>
      </c>
      <c r="F22" s="149">
        <f>แปลผล1!BG22</f>
        <v>14</v>
      </c>
      <c r="G22" s="181" t="str">
        <f t="shared" si="0"/>
        <v>ปกติ</v>
      </c>
      <c r="H22" s="143">
        <f>แปลผล1!BH22</f>
        <v>18</v>
      </c>
      <c r="I22" s="100" t="str">
        <f t="shared" si="1"/>
        <v>ปกติ</v>
      </c>
      <c r="J22" s="149">
        <f>แปลผล1!BI22</f>
        <v>18</v>
      </c>
      <c r="K22" s="181" t="str">
        <f t="shared" si="2"/>
        <v>ปกติ</v>
      </c>
      <c r="L22" s="143">
        <f>แปลผล1!BJ22</f>
        <v>20</v>
      </c>
      <c r="M22" s="100" t="str">
        <f t="shared" si="3"/>
        <v>ปกติ</v>
      </c>
      <c r="N22" s="149">
        <f>แปลผล1!BK22</f>
        <v>17</v>
      </c>
      <c r="O22" s="181" t="str">
        <f t="shared" si="4"/>
        <v>ปกติ</v>
      </c>
      <c r="P22" s="143">
        <f>แปลผล1!BN22</f>
        <v>16</v>
      </c>
      <c r="Q22" s="100" t="str">
        <f t="shared" si="5"/>
        <v>ปกติ</v>
      </c>
      <c r="R22" s="149">
        <f>แปลผล1!BR22</f>
        <v>13</v>
      </c>
      <c r="S22" s="181" t="str">
        <f t="shared" si="6"/>
        <v>ปกติ</v>
      </c>
      <c r="T22" s="143">
        <f>แปลผล1!BV22</f>
        <v>21</v>
      </c>
      <c r="U22" s="100" t="str">
        <f t="shared" si="7"/>
        <v>ปกติ</v>
      </c>
      <c r="V22" s="149">
        <f>แปลผล1!BX22</f>
        <v>21</v>
      </c>
      <c r="W22" s="181" t="str">
        <f t="shared" si="8"/>
        <v>ปกติ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s="10" customFormat="1" ht="18" customHeight="1" x14ac:dyDescent="0.45">
      <c r="A23" s="52" t="s">
        <v>24</v>
      </c>
      <c r="B23" s="12" t="str">
        <f>กรอกคะแนน!B23</f>
        <v>11</v>
      </c>
      <c r="C23" s="247" t="str">
        <f>กรอกคะแนน!C23</f>
        <v>01506</v>
      </c>
      <c r="D23" s="252" t="str">
        <f>กรอกคะแนน!D23</f>
        <v>เด็กหญิงณัฏฐิธิดา  มีมุข</v>
      </c>
      <c r="E23" s="128" t="str">
        <f>แปลผล2!E23</f>
        <v>หญิง</v>
      </c>
      <c r="F23" s="149">
        <f>แปลผล1!BG23</f>
        <v>18</v>
      </c>
      <c r="G23" s="181" t="str">
        <f t="shared" si="0"/>
        <v>ปกติ</v>
      </c>
      <c r="H23" s="143">
        <f>แปลผล1!BH23</f>
        <v>19</v>
      </c>
      <c r="I23" s="100" t="str">
        <f t="shared" si="1"/>
        <v>ปกติ</v>
      </c>
      <c r="J23" s="149">
        <f>แปลผล1!BI23</f>
        <v>21</v>
      </c>
      <c r="K23" s="181" t="str">
        <f t="shared" si="2"/>
        <v>ปกติ</v>
      </c>
      <c r="L23" s="143">
        <f>แปลผล1!BJ23</f>
        <v>19</v>
      </c>
      <c r="M23" s="100" t="str">
        <f t="shared" si="3"/>
        <v>ปกติ</v>
      </c>
      <c r="N23" s="149">
        <f>แปลผล1!BK23</f>
        <v>18</v>
      </c>
      <c r="O23" s="181" t="str">
        <f t="shared" si="4"/>
        <v>ปกติ</v>
      </c>
      <c r="P23" s="143">
        <f>แปลผล1!BN23</f>
        <v>19</v>
      </c>
      <c r="Q23" s="100" t="str">
        <f t="shared" si="5"/>
        <v>ปกติ</v>
      </c>
      <c r="R23" s="149">
        <f>แปลผล1!BR23</f>
        <v>12</v>
      </c>
      <c r="S23" s="181" t="str">
        <f t="shared" si="6"/>
        <v>ปกติ</v>
      </c>
      <c r="T23" s="143">
        <f>แปลผล1!BV23</f>
        <v>21</v>
      </c>
      <c r="U23" s="100" t="str">
        <f t="shared" si="7"/>
        <v>ปกติ</v>
      </c>
      <c r="V23" s="149">
        <f>แปลผล1!BX23</f>
        <v>20</v>
      </c>
      <c r="W23" s="181" t="str">
        <f t="shared" si="8"/>
        <v>ปกติ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s="10" customFormat="1" ht="18" customHeight="1" x14ac:dyDescent="0.45">
      <c r="A24" s="52" t="s">
        <v>25</v>
      </c>
      <c r="B24" s="12" t="str">
        <f>กรอกคะแนน!B24</f>
        <v>11</v>
      </c>
      <c r="C24" s="247" t="str">
        <f>กรอกคะแนน!C24</f>
        <v>01507</v>
      </c>
      <c r="D24" s="252" t="str">
        <f>กรอกคะแนน!D24</f>
        <v>เด็กหญิงณัฐกานต์   ขันนาค</v>
      </c>
      <c r="E24" s="128" t="str">
        <f>แปลผล2!E24</f>
        <v>หญิง</v>
      </c>
      <c r="F24" s="149">
        <f>แปลผล1!BG24</f>
        <v>18</v>
      </c>
      <c r="G24" s="181" t="str">
        <f t="shared" si="0"/>
        <v>ปกติ</v>
      </c>
      <c r="H24" s="143">
        <f>แปลผล1!BH24</f>
        <v>18</v>
      </c>
      <c r="I24" s="100" t="str">
        <f t="shared" si="1"/>
        <v>ปกติ</v>
      </c>
      <c r="J24" s="149">
        <f>แปลผล1!BI24</f>
        <v>18</v>
      </c>
      <c r="K24" s="181" t="str">
        <f t="shared" si="2"/>
        <v>ปกติ</v>
      </c>
      <c r="L24" s="143">
        <f>แปลผล1!BJ24</f>
        <v>18</v>
      </c>
      <c r="M24" s="100" t="str">
        <f t="shared" si="3"/>
        <v>ปกติ</v>
      </c>
      <c r="N24" s="149">
        <f>แปลผล1!BK24</f>
        <v>12</v>
      </c>
      <c r="O24" s="181" t="str">
        <f t="shared" si="4"/>
        <v>เสี่ยง/มีปัญหา</v>
      </c>
      <c r="P24" s="143">
        <f>แปลผล1!BN24</f>
        <v>18</v>
      </c>
      <c r="Q24" s="100" t="str">
        <f t="shared" si="5"/>
        <v>ปกติ</v>
      </c>
      <c r="R24" s="149">
        <f>แปลผล1!BR24</f>
        <v>12</v>
      </c>
      <c r="S24" s="181" t="str">
        <f t="shared" si="6"/>
        <v>ปกติ</v>
      </c>
      <c r="T24" s="143">
        <f>แปลผล1!BV24</f>
        <v>22</v>
      </c>
      <c r="U24" s="100" t="str">
        <f t="shared" si="7"/>
        <v>ปกติ</v>
      </c>
      <c r="V24" s="149">
        <f>แปลผล1!BX24</f>
        <v>21</v>
      </c>
      <c r="W24" s="181" t="str">
        <f t="shared" si="8"/>
        <v>ปกติ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s="10" customFormat="1" ht="18" customHeight="1" x14ac:dyDescent="0.45">
      <c r="A25" s="52" t="s">
        <v>26</v>
      </c>
      <c r="B25" s="12" t="str">
        <f>กรอกคะแนน!B25</f>
        <v>11</v>
      </c>
      <c r="C25" s="247" t="str">
        <f>กรอกคะแนน!C25</f>
        <v>01508</v>
      </c>
      <c r="D25" s="252" t="str">
        <f>กรอกคะแนน!D25</f>
        <v>เด็กหญิงณัฐชา   ใจจง</v>
      </c>
      <c r="E25" s="128" t="str">
        <f>แปลผล2!E25</f>
        <v>หญิง</v>
      </c>
      <c r="F25" s="149">
        <f>แปลผล1!BG25</f>
        <v>18</v>
      </c>
      <c r="G25" s="181" t="str">
        <f t="shared" si="0"/>
        <v>ปกติ</v>
      </c>
      <c r="H25" s="143">
        <f>แปลผล1!BH25</f>
        <v>17</v>
      </c>
      <c r="I25" s="100" t="str">
        <f t="shared" si="1"/>
        <v>ปกติ</v>
      </c>
      <c r="J25" s="149">
        <f>แปลผล1!BI25</f>
        <v>18</v>
      </c>
      <c r="K25" s="181" t="str">
        <f t="shared" si="2"/>
        <v>ปกติ</v>
      </c>
      <c r="L25" s="143">
        <f>แปลผล1!BJ25</f>
        <v>18</v>
      </c>
      <c r="M25" s="100" t="str">
        <f t="shared" si="3"/>
        <v>ปกติ</v>
      </c>
      <c r="N25" s="149">
        <f>แปลผล1!BK25</f>
        <v>18</v>
      </c>
      <c r="O25" s="181" t="str">
        <f t="shared" si="4"/>
        <v>ปกติ</v>
      </c>
      <c r="P25" s="143">
        <f>แปลผล1!BN25</f>
        <v>18</v>
      </c>
      <c r="Q25" s="100" t="str">
        <f t="shared" si="5"/>
        <v>ปกติ</v>
      </c>
      <c r="R25" s="149">
        <f>แปลผล1!BR25</f>
        <v>12</v>
      </c>
      <c r="S25" s="181" t="str">
        <f t="shared" si="6"/>
        <v>ปกติ</v>
      </c>
      <c r="T25" s="143">
        <f>แปลผล1!BV25</f>
        <v>20</v>
      </c>
      <c r="U25" s="100" t="str">
        <f t="shared" si="7"/>
        <v>ปกติ</v>
      </c>
      <c r="V25" s="149">
        <f>แปลผล1!BX25</f>
        <v>19</v>
      </c>
      <c r="W25" s="181" t="str">
        <f t="shared" si="8"/>
        <v>ปกติ</v>
      </c>
    </row>
    <row r="26" spans="1:49" s="10" customFormat="1" ht="18" customHeight="1" x14ac:dyDescent="0.45">
      <c r="A26" s="52" t="s">
        <v>27</v>
      </c>
      <c r="B26" s="12" t="str">
        <f>กรอกคะแนน!B26</f>
        <v>11</v>
      </c>
      <c r="C26" s="247" t="str">
        <f>กรอกคะแนน!C26</f>
        <v>01509</v>
      </c>
      <c r="D26" s="252" t="str">
        <f>กรอกคะแนน!D26</f>
        <v>เด็กหญิงณัฐฌา   อินทรัตน์</v>
      </c>
      <c r="E26" s="128" t="str">
        <f>แปลผล2!E26</f>
        <v>หญิง</v>
      </c>
      <c r="F26" s="149">
        <f>แปลผล1!BG26</f>
        <v>18</v>
      </c>
      <c r="G26" s="181" t="str">
        <f t="shared" si="0"/>
        <v>ปกติ</v>
      </c>
      <c r="H26" s="143">
        <f>แปลผล1!BH26</f>
        <v>18</v>
      </c>
      <c r="I26" s="100" t="str">
        <f t="shared" si="1"/>
        <v>ปกติ</v>
      </c>
      <c r="J26" s="149">
        <f>แปลผล1!BI26</f>
        <v>21</v>
      </c>
      <c r="K26" s="181" t="str">
        <f t="shared" si="2"/>
        <v>ปกติ</v>
      </c>
      <c r="L26" s="143">
        <f>แปลผล1!BJ26</f>
        <v>18</v>
      </c>
      <c r="M26" s="100" t="str">
        <f t="shared" si="3"/>
        <v>ปกติ</v>
      </c>
      <c r="N26" s="149">
        <f>แปลผล1!BK26</f>
        <v>18</v>
      </c>
      <c r="O26" s="181" t="str">
        <f t="shared" si="4"/>
        <v>ปกติ</v>
      </c>
      <c r="P26" s="143">
        <f>แปลผล1!BN26</f>
        <v>18</v>
      </c>
      <c r="Q26" s="100" t="str">
        <f t="shared" si="5"/>
        <v>ปกติ</v>
      </c>
      <c r="R26" s="149">
        <f>แปลผล1!BR26</f>
        <v>12</v>
      </c>
      <c r="S26" s="181" t="str">
        <f t="shared" si="6"/>
        <v>ปกติ</v>
      </c>
      <c r="T26" s="143">
        <f>แปลผล1!BV26</f>
        <v>21</v>
      </c>
      <c r="U26" s="100" t="str">
        <f t="shared" si="7"/>
        <v>ปกติ</v>
      </c>
      <c r="V26" s="149">
        <f>แปลผล1!BX26</f>
        <v>18</v>
      </c>
      <c r="W26" s="181" t="str">
        <f t="shared" si="8"/>
        <v>ปกติ</v>
      </c>
    </row>
    <row r="27" spans="1:49" s="10" customFormat="1" ht="18" customHeight="1" x14ac:dyDescent="0.45">
      <c r="A27" s="52" t="s">
        <v>28</v>
      </c>
      <c r="B27" s="12" t="str">
        <f>กรอกคะแนน!B27</f>
        <v>11</v>
      </c>
      <c r="C27" s="247" t="str">
        <f>กรอกคะแนน!C27</f>
        <v>01510</v>
      </c>
      <c r="D27" s="252" t="str">
        <f>กรอกคะแนน!D27</f>
        <v>เด็กหญิงนภัสสร   พวงรัตน์</v>
      </c>
      <c r="E27" s="128" t="str">
        <f>แปลผล2!E27</f>
        <v>หญิง</v>
      </c>
      <c r="F27" s="149">
        <f>แปลผล1!BG27</f>
        <v>18</v>
      </c>
      <c r="G27" s="181" t="str">
        <f t="shared" si="0"/>
        <v>ปกติ</v>
      </c>
      <c r="H27" s="143">
        <f>แปลผล1!BH27</f>
        <v>19</v>
      </c>
      <c r="I27" s="100" t="str">
        <f t="shared" si="1"/>
        <v>ปกติ</v>
      </c>
      <c r="J27" s="149">
        <f>แปลผล1!BI27</f>
        <v>21</v>
      </c>
      <c r="K27" s="181" t="str">
        <f t="shared" si="2"/>
        <v>ปกติ</v>
      </c>
      <c r="L27" s="143">
        <f>แปลผล1!BJ27</f>
        <v>18</v>
      </c>
      <c r="M27" s="100" t="str">
        <f t="shared" si="3"/>
        <v>ปกติ</v>
      </c>
      <c r="N27" s="149">
        <f>แปลผล1!BK27</f>
        <v>18</v>
      </c>
      <c r="O27" s="181" t="str">
        <f t="shared" si="4"/>
        <v>ปกติ</v>
      </c>
      <c r="P27" s="143">
        <f>แปลผล1!BN27</f>
        <v>20</v>
      </c>
      <c r="Q27" s="100" t="str">
        <f t="shared" si="5"/>
        <v>ปกติ</v>
      </c>
      <c r="R27" s="149">
        <f>แปลผล1!BR27</f>
        <v>13</v>
      </c>
      <c r="S27" s="181" t="str">
        <f t="shared" si="6"/>
        <v>ปกติ</v>
      </c>
      <c r="T27" s="143">
        <f>แปลผล1!BV27</f>
        <v>19</v>
      </c>
      <c r="U27" s="100" t="str">
        <f t="shared" si="7"/>
        <v>ปกติ</v>
      </c>
      <c r="V27" s="149">
        <f>แปลผล1!BX27</f>
        <v>19</v>
      </c>
      <c r="W27" s="181" t="str">
        <f t="shared" si="8"/>
        <v>ปกติ</v>
      </c>
    </row>
    <row r="28" spans="1:49" s="10" customFormat="1" ht="18" customHeight="1" x14ac:dyDescent="0.45">
      <c r="A28" s="52" t="s">
        <v>29</v>
      </c>
      <c r="B28" s="12" t="str">
        <f>กรอกคะแนน!B28</f>
        <v>11</v>
      </c>
      <c r="C28" s="247" t="str">
        <f>กรอกคะแนน!C28</f>
        <v>01511</v>
      </c>
      <c r="D28" s="252" t="str">
        <f>กรอกคะแนน!D28</f>
        <v>เด็กหญิงบุศรา   สีพรมมา</v>
      </c>
      <c r="E28" s="128" t="str">
        <f>แปลผล2!E28</f>
        <v>หญิง</v>
      </c>
      <c r="F28" s="149">
        <f>แปลผล1!BG28</f>
        <v>18</v>
      </c>
      <c r="G28" s="181" t="str">
        <f t="shared" si="0"/>
        <v>ปกติ</v>
      </c>
      <c r="H28" s="143">
        <f>แปลผล1!BH28</f>
        <v>20</v>
      </c>
      <c r="I28" s="100" t="str">
        <f t="shared" si="1"/>
        <v>ปกติ</v>
      </c>
      <c r="J28" s="149">
        <f>แปลผล1!BI28</f>
        <v>21</v>
      </c>
      <c r="K28" s="181" t="str">
        <f t="shared" si="2"/>
        <v>ปกติ</v>
      </c>
      <c r="L28" s="143">
        <f>แปลผล1!BJ28</f>
        <v>18</v>
      </c>
      <c r="M28" s="100" t="str">
        <f t="shared" si="3"/>
        <v>ปกติ</v>
      </c>
      <c r="N28" s="149">
        <f>แปลผล1!BK28</f>
        <v>16</v>
      </c>
      <c r="O28" s="181" t="str">
        <f t="shared" si="4"/>
        <v>ปกติ</v>
      </c>
      <c r="P28" s="143">
        <f>แปลผล1!BN28</f>
        <v>20</v>
      </c>
      <c r="Q28" s="100" t="str">
        <f t="shared" si="5"/>
        <v>ปกติ</v>
      </c>
      <c r="R28" s="149">
        <f>แปลผล1!BR28</f>
        <v>12</v>
      </c>
      <c r="S28" s="181" t="str">
        <f t="shared" si="6"/>
        <v>ปกติ</v>
      </c>
      <c r="T28" s="143">
        <f>แปลผล1!BV28</f>
        <v>18</v>
      </c>
      <c r="U28" s="100" t="str">
        <f t="shared" si="7"/>
        <v>ปกติ</v>
      </c>
      <c r="V28" s="149">
        <f>แปลผล1!BX28</f>
        <v>19</v>
      </c>
      <c r="W28" s="181" t="str">
        <f t="shared" si="8"/>
        <v>ปกติ</v>
      </c>
    </row>
    <row r="29" spans="1:49" s="10" customFormat="1" ht="18" customHeight="1" x14ac:dyDescent="0.45">
      <c r="A29" s="52" t="s">
        <v>30</v>
      </c>
      <c r="B29" s="12" t="str">
        <f>กรอกคะแนน!B29</f>
        <v>11</v>
      </c>
      <c r="C29" s="247" t="str">
        <f>กรอกคะแนน!C29</f>
        <v>01512</v>
      </c>
      <c r="D29" s="252" t="str">
        <f>กรอกคะแนน!D29</f>
        <v>เด็กหญิงปัทมาภรณ์   เกษแก้ว</v>
      </c>
      <c r="E29" s="128" t="str">
        <f>แปลผล2!E29</f>
        <v>หญิง</v>
      </c>
      <c r="F29" s="149">
        <f>แปลผล1!BG29</f>
        <v>18</v>
      </c>
      <c r="G29" s="181" t="str">
        <f t="shared" si="0"/>
        <v>ปกติ</v>
      </c>
      <c r="H29" s="143">
        <f>แปลผล1!BH29</f>
        <v>16</v>
      </c>
      <c r="I29" s="100" t="str">
        <f t="shared" si="1"/>
        <v>ปกติ</v>
      </c>
      <c r="J29" s="149">
        <f>แปลผล1!BI29</f>
        <v>22</v>
      </c>
      <c r="K29" s="181" t="str">
        <f t="shared" si="2"/>
        <v>ปกติ</v>
      </c>
      <c r="L29" s="143">
        <f>แปลผล1!BJ29</f>
        <v>18</v>
      </c>
      <c r="M29" s="100" t="str">
        <f t="shared" si="3"/>
        <v>ปกติ</v>
      </c>
      <c r="N29" s="149">
        <f>แปลผล1!BK29</f>
        <v>19</v>
      </c>
      <c r="O29" s="181" t="str">
        <f t="shared" si="4"/>
        <v>ปกติ</v>
      </c>
      <c r="P29" s="143">
        <f>แปลผล1!BN29</f>
        <v>18</v>
      </c>
      <c r="Q29" s="100" t="str">
        <f t="shared" si="5"/>
        <v>ปกติ</v>
      </c>
      <c r="R29" s="149">
        <f>แปลผล1!BR29</f>
        <v>12</v>
      </c>
      <c r="S29" s="181" t="str">
        <f t="shared" si="6"/>
        <v>ปกติ</v>
      </c>
      <c r="T29" s="143">
        <f>แปลผล1!BV29</f>
        <v>21</v>
      </c>
      <c r="U29" s="100" t="str">
        <f t="shared" si="7"/>
        <v>ปกติ</v>
      </c>
      <c r="V29" s="149">
        <f>แปลผล1!BX29</f>
        <v>18</v>
      </c>
      <c r="W29" s="181" t="str">
        <f t="shared" si="8"/>
        <v>ปกติ</v>
      </c>
    </row>
    <row r="30" spans="1:49" s="10" customFormat="1" ht="18" customHeight="1" x14ac:dyDescent="0.45">
      <c r="A30" s="52" t="s">
        <v>31</v>
      </c>
      <c r="B30" s="12" t="str">
        <f>กรอกคะแนน!B30</f>
        <v>11</v>
      </c>
      <c r="C30" s="247" t="str">
        <f>กรอกคะแนน!C30</f>
        <v>01513</v>
      </c>
      <c r="D30" s="252" t="str">
        <f>กรอกคะแนน!D30</f>
        <v>เด็กหญิงปาลิตา   รอดขำ</v>
      </c>
      <c r="E30" s="128" t="str">
        <f>แปลผล2!E30</f>
        <v>หญิง</v>
      </c>
      <c r="F30" s="149">
        <f>แปลผล1!BG30</f>
        <v>13</v>
      </c>
      <c r="G30" s="181" t="str">
        <f t="shared" si="0"/>
        <v>เสี่ยง/มีปัญหา</v>
      </c>
      <c r="H30" s="143">
        <f>แปลผล1!BH30</f>
        <v>19</v>
      </c>
      <c r="I30" s="100" t="str">
        <f t="shared" si="1"/>
        <v>ปกติ</v>
      </c>
      <c r="J30" s="149">
        <f>แปลผล1!BI30</f>
        <v>18</v>
      </c>
      <c r="K30" s="181" t="str">
        <f t="shared" si="2"/>
        <v>ปกติ</v>
      </c>
      <c r="L30" s="143">
        <f>แปลผล1!BJ30</f>
        <v>20</v>
      </c>
      <c r="M30" s="100" t="str">
        <f t="shared" si="3"/>
        <v>ปกติ</v>
      </c>
      <c r="N30" s="149">
        <f>แปลผล1!BK30</f>
        <v>18</v>
      </c>
      <c r="O30" s="181" t="str">
        <f t="shared" si="4"/>
        <v>ปกติ</v>
      </c>
      <c r="P30" s="143">
        <f>แปลผล1!BN30</f>
        <v>19</v>
      </c>
      <c r="Q30" s="100" t="str">
        <f t="shared" si="5"/>
        <v>ปกติ</v>
      </c>
      <c r="R30" s="149">
        <f>แปลผล1!BR30</f>
        <v>13</v>
      </c>
      <c r="S30" s="181" t="str">
        <f t="shared" si="6"/>
        <v>ปกติ</v>
      </c>
      <c r="T30" s="143">
        <f>แปลผล1!BV30</f>
        <v>18</v>
      </c>
      <c r="U30" s="100" t="str">
        <f t="shared" si="7"/>
        <v>ปกติ</v>
      </c>
      <c r="V30" s="149">
        <f>แปลผล1!BX30</f>
        <v>19</v>
      </c>
      <c r="W30" s="181" t="str">
        <f t="shared" si="8"/>
        <v>ปกติ</v>
      </c>
    </row>
    <row r="31" spans="1:49" s="10" customFormat="1" ht="18" customHeight="1" thickBot="1" x14ac:dyDescent="0.5">
      <c r="A31" s="185" t="s">
        <v>32</v>
      </c>
      <c r="B31" s="22" t="str">
        <f>กรอกคะแนน!B31</f>
        <v>11</v>
      </c>
      <c r="C31" s="258" t="str">
        <f>กรอกคะแนน!C31</f>
        <v>01514</v>
      </c>
      <c r="D31" s="259" t="str">
        <f>กรอกคะแนน!D31</f>
        <v>เด็กหญิงปุณยาพร   แก้วใน</v>
      </c>
      <c r="E31" s="135" t="str">
        <f>แปลผล2!E31</f>
        <v>หญิง</v>
      </c>
      <c r="F31" s="150">
        <f>แปลผล1!BG31</f>
        <v>18</v>
      </c>
      <c r="G31" s="182" t="str">
        <f t="shared" si="0"/>
        <v>ปกติ</v>
      </c>
      <c r="H31" s="147">
        <f>แปลผล1!BH31</f>
        <v>18</v>
      </c>
      <c r="I31" s="104" t="str">
        <f t="shared" si="1"/>
        <v>ปกติ</v>
      </c>
      <c r="J31" s="150">
        <f>แปลผล1!BI31</f>
        <v>17</v>
      </c>
      <c r="K31" s="182" t="str">
        <f t="shared" si="2"/>
        <v>ปกติ</v>
      </c>
      <c r="L31" s="147">
        <f>แปลผล1!BJ31</f>
        <v>18</v>
      </c>
      <c r="M31" s="104" t="str">
        <f t="shared" si="3"/>
        <v>ปกติ</v>
      </c>
      <c r="N31" s="150">
        <f>แปลผล1!BK31</f>
        <v>19</v>
      </c>
      <c r="O31" s="182" t="str">
        <f t="shared" si="4"/>
        <v>ปกติ</v>
      </c>
      <c r="P31" s="147">
        <f>แปลผล1!BN31</f>
        <v>20</v>
      </c>
      <c r="Q31" s="104" t="str">
        <f t="shared" si="5"/>
        <v>ปกติ</v>
      </c>
      <c r="R31" s="150">
        <f>แปลผล1!BR31</f>
        <v>12</v>
      </c>
      <c r="S31" s="182" t="str">
        <f t="shared" si="6"/>
        <v>ปกติ</v>
      </c>
      <c r="T31" s="147">
        <f>แปลผล1!BV31</f>
        <v>18</v>
      </c>
      <c r="U31" s="104" t="str">
        <f t="shared" si="7"/>
        <v>ปกติ</v>
      </c>
      <c r="V31" s="150">
        <f>แปลผล1!BX31</f>
        <v>18</v>
      </c>
      <c r="W31" s="182" t="str">
        <f t="shared" si="8"/>
        <v>ปกติ</v>
      </c>
    </row>
    <row r="32" spans="1:49" s="10" customFormat="1" ht="18" customHeight="1" x14ac:dyDescent="0.45">
      <c r="A32" s="164" t="s">
        <v>33</v>
      </c>
      <c r="B32" s="139" t="s">
        <v>15</v>
      </c>
      <c r="C32" s="250" t="s">
        <v>169</v>
      </c>
      <c r="D32" s="256" t="s">
        <v>209</v>
      </c>
      <c r="E32" s="132" t="s">
        <v>221</v>
      </c>
      <c r="F32" s="102"/>
      <c r="G32" s="102" t="s">
        <v>227</v>
      </c>
      <c r="H32" s="102"/>
      <c r="I32" s="102" t="s">
        <v>227</v>
      </c>
      <c r="J32" s="102"/>
      <c r="K32" s="102" t="s">
        <v>227</v>
      </c>
      <c r="L32" s="102"/>
      <c r="M32" s="102" t="s">
        <v>227</v>
      </c>
      <c r="N32" s="102"/>
      <c r="O32" s="102" t="s">
        <v>227</v>
      </c>
      <c r="P32" s="102"/>
      <c r="Q32" s="102" t="s">
        <v>227</v>
      </c>
      <c r="R32" s="102"/>
      <c r="S32" s="102" t="s">
        <v>227</v>
      </c>
      <c r="T32" s="102"/>
      <c r="U32" s="102" t="s">
        <v>227</v>
      </c>
      <c r="V32" s="102"/>
      <c r="W32" s="102" t="s">
        <v>227</v>
      </c>
    </row>
    <row r="33" spans="1:24" s="10" customFormat="1" ht="18" customHeight="1" x14ac:dyDescent="0.45">
      <c r="A33" s="154" t="s">
        <v>34</v>
      </c>
      <c r="B33" s="136" t="s">
        <v>15</v>
      </c>
      <c r="C33" s="68" t="s">
        <v>170</v>
      </c>
      <c r="D33" s="257" t="s">
        <v>210</v>
      </c>
      <c r="E33" s="125" t="s">
        <v>221</v>
      </c>
      <c r="F33" s="100"/>
      <c r="G33" s="100" t="s">
        <v>227</v>
      </c>
      <c r="H33" s="100"/>
      <c r="I33" s="100" t="s">
        <v>227</v>
      </c>
      <c r="J33" s="100"/>
      <c r="K33" s="100" t="s">
        <v>227</v>
      </c>
      <c r="L33" s="100"/>
      <c r="M33" s="100" t="s">
        <v>227</v>
      </c>
      <c r="N33" s="100"/>
      <c r="O33" s="100" t="s">
        <v>227</v>
      </c>
      <c r="P33" s="100"/>
      <c r="Q33" s="100" t="s">
        <v>227</v>
      </c>
      <c r="R33" s="100"/>
      <c r="S33" s="100" t="s">
        <v>227</v>
      </c>
      <c r="T33" s="100"/>
      <c r="U33" s="100" t="s">
        <v>227</v>
      </c>
      <c r="V33" s="100"/>
      <c r="W33" s="100" t="s">
        <v>227</v>
      </c>
    </row>
    <row r="34" spans="1:24" s="10" customFormat="1" ht="18" customHeight="1" x14ac:dyDescent="0.45">
      <c r="A34" s="155" t="s">
        <v>35</v>
      </c>
      <c r="B34" s="136" t="s">
        <v>15</v>
      </c>
      <c r="C34" s="68" t="s">
        <v>171</v>
      </c>
      <c r="D34" s="257" t="s">
        <v>211</v>
      </c>
      <c r="E34" s="125" t="s">
        <v>221</v>
      </c>
      <c r="F34" s="100"/>
      <c r="G34" s="100" t="s">
        <v>227</v>
      </c>
      <c r="H34" s="100"/>
      <c r="I34" s="100" t="s">
        <v>227</v>
      </c>
      <c r="J34" s="100"/>
      <c r="K34" s="100" t="s">
        <v>227</v>
      </c>
      <c r="L34" s="100"/>
      <c r="M34" s="100" t="s">
        <v>227</v>
      </c>
      <c r="N34" s="100"/>
      <c r="O34" s="100" t="s">
        <v>227</v>
      </c>
      <c r="P34" s="100"/>
      <c r="Q34" s="100" t="s">
        <v>227</v>
      </c>
      <c r="R34" s="100"/>
      <c r="S34" s="100" t="s">
        <v>227</v>
      </c>
      <c r="T34" s="100"/>
      <c r="U34" s="100" t="s">
        <v>227</v>
      </c>
      <c r="V34" s="100"/>
      <c r="W34" s="100" t="s">
        <v>227</v>
      </c>
    </row>
    <row r="35" spans="1:24" s="10" customFormat="1" ht="18" customHeight="1" x14ac:dyDescent="0.45">
      <c r="A35" s="155" t="s">
        <v>36</v>
      </c>
      <c r="B35" s="136" t="s">
        <v>15</v>
      </c>
      <c r="C35" s="68" t="s">
        <v>172</v>
      </c>
      <c r="D35" s="257" t="s">
        <v>212</v>
      </c>
      <c r="E35" s="125" t="s">
        <v>221</v>
      </c>
      <c r="F35" s="100"/>
      <c r="G35" s="100" t="s">
        <v>227</v>
      </c>
      <c r="H35" s="100"/>
      <c r="I35" s="100" t="s">
        <v>227</v>
      </c>
      <c r="J35" s="100"/>
      <c r="K35" s="100" t="s">
        <v>227</v>
      </c>
      <c r="L35" s="100"/>
      <c r="M35" s="100" t="s">
        <v>227</v>
      </c>
      <c r="N35" s="100"/>
      <c r="O35" s="100" t="s">
        <v>227</v>
      </c>
      <c r="P35" s="100"/>
      <c r="Q35" s="100" t="s">
        <v>227</v>
      </c>
      <c r="R35" s="100"/>
      <c r="S35" s="100" t="s">
        <v>227</v>
      </c>
      <c r="T35" s="100"/>
      <c r="U35" s="100" t="s">
        <v>227</v>
      </c>
      <c r="V35" s="100"/>
      <c r="W35" s="100" t="s">
        <v>227</v>
      </c>
    </row>
    <row r="36" spans="1:24" s="10" customFormat="1" ht="18" customHeight="1" x14ac:dyDescent="0.45">
      <c r="A36" s="155" t="s">
        <v>37</v>
      </c>
      <c r="B36" s="136" t="s">
        <v>15</v>
      </c>
      <c r="C36" s="68" t="s">
        <v>173</v>
      </c>
      <c r="D36" s="257" t="s">
        <v>213</v>
      </c>
      <c r="E36" s="125" t="s">
        <v>221</v>
      </c>
      <c r="F36" s="100"/>
      <c r="G36" s="100" t="s">
        <v>227</v>
      </c>
      <c r="H36" s="100"/>
      <c r="I36" s="100" t="s">
        <v>227</v>
      </c>
      <c r="J36" s="100"/>
      <c r="K36" s="100" t="s">
        <v>227</v>
      </c>
      <c r="L36" s="100"/>
      <c r="M36" s="100" t="s">
        <v>227</v>
      </c>
      <c r="N36" s="100"/>
      <c r="O36" s="100" t="s">
        <v>227</v>
      </c>
      <c r="P36" s="100"/>
      <c r="Q36" s="100" t="s">
        <v>227</v>
      </c>
      <c r="R36" s="100"/>
      <c r="S36" s="100" t="s">
        <v>227</v>
      </c>
      <c r="T36" s="100"/>
      <c r="U36" s="100" t="s">
        <v>227</v>
      </c>
      <c r="V36" s="100"/>
      <c r="W36" s="100" t="s">
        <v>227</v>
      </c>
    </row>
    <row r="37" spans="1:24" s="10" customFormat="1" ht="18" customHeight="1" x14ac:dyDescent="0.45">
      <c r="A37" s="155" t="s">
        <v>38</v>
      </c>
      <c r="B37" s="136" t="s">
        <v>15</v>
      </c>
      <c r="C37" s="68" t="s">
        <v>174</v>
      </c>
      <c r="D37" s="257" t="s">
        <v>214</v>
      </c>
      <c r="E37" s="125" t="s">
        <v>221</v>
      </c>
      <c r="F37" s="100"/>
      <c r="G37" s="100" t="s">
        <v>227</v>
      </c>
      <c r="H37" s="100"/>
      <c r="I37" s="100" t="s">
        <v>227</v>
      </c>
      <c r="J37" s="100"/>
      <c r="K37" s="100" t="s">
        <v>227</v>
      </c>
      <c r="L37" s="100"/>
      <c r="M37" s="100" t="s">
        <v>227</v>
      </c>
      <c r="N37" s="100"/>
      <c r="O37" s="100" t="s">
        <v>227</v>
      </c>
      <c r="P37" s="100"/>
      <c r="Q37" s="100" t="s">
        <v>227</v>
      </c>
      <c r="R37" s="100"/>
      <c r="S37" s="100" t="s">
        <v>227</v>
      </c>
      <c r="T37" s="100"/>
      <c r="U37" s="100" t="s">
        <v>227</v>
      </c>
      <c r="V37" s="100"/>
      <c r="W37" s="100" t="s">
        <v>227</v>
      </c>
      <c r="X37" s="152"/>
    </row>
    <row r="38" spans="1:24" s="10" customFormat="1" ht="18" customHeight="1" x14ac:dyDescent="0.45">
      <c r="A38" s="154" t="s">
        <v>39</v>
      </c>
      <c r="B38" s="136" t="s">
        <v>15</v>
      </c>
      <c r="C38" s="68" t="s">
        <v>175</v>
      </c>
      <c r="D38" s="257" t="s">
        <v>215</v>
      </c>
      <c r="E38" s="125" t="s">
        <v>221</v>
      </c>
      <c r="F38" s="100"/>
      <c r="G38" s="100" t="s">
        <v>227</v>
      </c>
      <c r="H38" s="100"/>
      <c r="I38" s="100" t="s">
        <v>227</v>
      </c>
      <c r="J38" s="100"/>
      <c r="K38" s="100" t="s">
        <v>227</v>
      </c>
      <c r="L38" s="100"/>
      <c r="M38" s="100" t="s">
        <v>227</v>
      </c>
      <c r="N38" s="100"/>
      <c r="O38" s="100" t="s">
        <v>227</v>
      </c>
      <c r="P38" s="100"/>
      <c r="Q38" s="100" t="s">
        <v>227</v>
      </c>
      <c r="R38" s="100"/>
      <c r="S38" s="100" t="s">
        <v>227</v>
      </c>
      <c r="T38" s="100"/>
      <c r="U38" s="100" t="s">
        <v>227</v>
      </c>
      <c r="V38" s="100"/>
      <c r="W38" s="100" t="s">
        <v>227</v>
      </c>
    </row>
    <row r="39" spans="1:24" s="10" customFormat="1" ht="18" customHeight="1" x14ac:dyDescent="0.45">
      <c r="A39" s="155" t="s">
        <v>40</v>
      </c>
      <c r="B39" s="136" t="s">
        <v>15</v>
      </c>
      <c r="C39" s="68" t="s">
        <v>176</v>
      </c>
      <c r="D39" s="257" t="s">
        <v>216</v>
      </c>
      <c r="E39" s="125" t="s">
        <v>221</v>
      </c>
      <c r="F39" s="100"/>
      <c r="G39" s="100" t="s">
        <v>227</v>
      </c>
      <c r="H39" s="100"/>
      <c r="I39" s="100" t="s">
        <v>227</v>
      </c>
      <c r="J39" s="100"/>
      <c r="K39" s="100" t="s">
        <v>227</v>
      </c>
      <c r="L39" s="100"/>
      <c r="M39" s="100" t="s">
        <v>227</v>
      </c>
      <c r="N39" s="100"/>
      <c r="O39" s="100" t="s">
        <v>227</v>
      </c>
      <c r="P39" s="100"/>
      <c r="Q39" s="100" t="s">
        <v>227</v>
      </c>
      <c r="R39" s="100"/>
      <c r="S39" s="100" t="s">
        <v>227</v>
      </c>
      <c r="T39" s="100"/>
      <c r="U39" s="100" t="s">
        <v>227</v>
      </c>
      <c r="V39" s="100"/>
      <c r="W39" s="100" t="s">
        <v>227</v>
      </c>
    </row>
    <row r="40" spans="1:24" s="10" customFormat="1" ht="18" customHeight="1" x14ac:dyDescent="0.45">
      <c r="A40" s="155" t="s">
        <v>41</v>
      </c>
      <c r="B40" s="136" t="s">
        <v>15</v>
      </c>
      <c r="C40" s="68" t="s">
        <v>177</v>
      </c>
      <c r="D40" s="257" t="s">
        <v>217</v>
      </c>
      <c r="E40" s="125" t="s">
        <v>221</v>
      </c>
      <c r="F40" s="100"/>
      <c r="G40" s="100" t="s">
        <v>227</v>
      </c>
      <c r="H40" s="100"/>
      <c r="I40" s="100" t="s">
        <v>227</v>
      </c>
      <c r="J40" s="100"/>
      <c r="K40" s="100" t="s">
        <v>227</v>
      </c>
      <c r="L40" s="100"/>
      <c r="M40" s="100" t="s">
        <v>227</v>
      </c>
      <c r="N40" s="100"/>
      <c r="O40" s="100" t="s">
        <v>227</v>
      </c>
      <c r="P40" s="100"/>
      <c r="Q40" s="100" t="s">
        <v>227</v>
      </c>
      <c r="R40" s="100"/>
      <c r="S40" s="100" t="s">
        <v>227</v>
      </c>
      <c r="T40" s="100"/>
      <c r="U40" s="100" t="s">
        <v>227</v>
      </c>
      <c r="V40" s="100"/>
      <c r="W40" s="100" t="s">
        <v>227</v>
      </c>
    </row>
    <row r="41" spans="1:24" s="10" customFormat="1" ht="18" customHeight="1" x14ac:dyDescent="0.45">
      <c r="A41" s="155" t="s">
        <v>42</v>
      </c>
      <c r="B41" s="136" t="s">
        <v>15</v>
      </c>
      <c r="C41" s="68" t="s">
        <v>178</v>
      </c>
      <c r="D41" s="257" t="s">
        <v>218</v>
      </c>
      <c r="E41" s="125" t="s">
        <v>221</v>
      </c>
      <c r="F41" s="100"/>
      <c r="G41" s="100" t="s">
        <v>227</v>
      </c>
      <c r="H41" s="100"/>
      <c r="I41" s="100" t="s">
        <v>227</v>
      </c>
      <c r="J41" s="100"/>
      <c r="K41" s="100" t="s">
        <v>227</v>
      </c>
      <c r="L41" s="100"/>
      <c r="M41" s="100" t="s">
        <v>227</v>
      </c>
      <c r="N41" s="100"/>
      <c r="O41" s="100" t="s">
        <v>227</v>
      </c>
      <c r="P41" s="100"/>
      <c r="Q41" s="100" t="s">
        <v>227</v>
      </c>
      <c r="R41" s="100"/>
      <c r="S41" s="100" t="s">
        <v>227</v>
      </c>
      <c r="T41" s="100"/>
      <c r="U41" s="100" t="s">
        <v>227</v>
      </c>
      <c r="V41" s="100"/>
      <c r="W41" s="100" t="s">
        <v>227</v>
      </c>
    </row>
    <row r="42" spans="1:24" s="10" customFormat="1" ht="18" customHeight="1" x14ac:dyDescent="0.45">
      <c r="A42" s="242" t="s">
        <v>43</v>
      </c>
      <c r="B42" s="243" t="s">
        <v>15</v>
      </c>
      <c r="C42" s="260" t="s">
        <v>179</v>
      </c>
      <c r="D42" s="262" t="s">
        <v>219</v>
      </c>
      <c r="E42" s="126" t="s">
        <v>221</v>
      </c>
      <c r="F42" s="244"/>
      <c r="G42" s="245" t="s">
        <v>227</v>
      </c>
      <c r="H42" s="244"/>
      <c r="I42" s="245" t="s">
        <v>227</v>
      </c>
      <c r="J42" s="244"/>
      <c r="K42" s="245" t="s">
        <v>227</v>
      </c>
      <c r="L42" s="244"/>
      <c r="M42" s="245" t="s">
        <v>227</v>
      </c>
      <c r="N42" s="244"/>
      <c r="O42" s="245" t="s">
        <v>227</v>
      </c>
      <c r="P42" s="244"/>
      <c r="Q42" s="245" t="s">
        <v>227</v>
      </c>
      <c r="R42" s="244"/>
      <c r="S42" s="245" t="s">
        <v>227</v>
      </c>
      <c r="T42" s="244"/>
      <c r="U42" s="245" t="s">
        <v>227</v>
      </c>
      <c r="V42" s="244"/>
      <c r="W42" s="245" t="s">
        <v>227</v>
      </c>
    </row>
    <row r="43" spans="1:24" s="10" customFormat="1" ht="18" customHeight="1" thickBot="1" x14ac:dyDescent="0.5">
      <c r="A43" s="137" t="s">
        <v>44</v>
      </c>
      <c r="B43" s="138" t="s">
        <v>15</v>
      </c>
      <c r="C43" s="261" t="s">
        <v>180</v>
      </c>
      <c r="D43" s="263" t="s">
        <v>220</v>
      </c>
      <c r="E43" s="153" t="s">
        <v>221</v>
      </c>
      <c r="F43" s="147"/>
      <c r="G43" s="105" t="s">
        <v>227</v>
      </c>
      <c r="H43" s="103"/>
      <c r="I43" s="105" t="s">
        <v>227</v>
      </c>
      <c r="J43" s="103"/>
      <c r="K43" s="105" t="s">
        <v>227</v>
      </c>
      <c r="L43" s="103"/>
      <c r="M43" s="150" t="s">
        <v>227</v>
      </c>
      <c r="N43" s="103"/>
      <c r="O43" s="105" t="s">
        <v>227</v>
      </c>
      <c r="P43" s="147"/>
      <c r="Q43" s="150" t="s">
        <v>227</v>
      </c>
      <c r="R43" s="103"/>
      <c r="S43" s="105" t="s">
        <v>227</v>
      </c>
      <c r="T43" s="147"/>
      <c r="U43" s="150" t="s">
        <v>227</v>
      </c>
      <c r="V43" s="103"/>
      <c r="W43" s="105" t="s">
        <v>227</v>
      </c>
    </row>
    <row r="44" spans="1:24" ht="21" thickBot="1" x14ac:dyDescent="0.45"/>
    <row r="45" spans="1:24" ht="27" thickBot="1" x14ac:dyDescent="0.6">
      <c r="D45" s="58" t="s">
        <v>45</v>
      </c>
      <c r="E45" s="59"/>
    </row>
  </sheetData>
  <mergeCells count="20">
    <mergeCell ref="J1:J3"/>
    <mergeCell ref="W1:W3"/>
    <mergeCell ref="U1:U3"/>
    <mergeCell ref="V1:V3"/>
    <mergeCell ref="A2:E2"/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P1:P3"/>
    <mergeCell ref="A1:E1"/>
    <mergeCell ref="F1:F3"/>
    <mergeCell ref="G1:G3"/>
    <mergeCell ref="H1:H3"/>
    <mergeCell ref="I1:I3"/>
  </mergeCells>
  <printOptions horizontalCentered="1"/>
  <pageMargins left="0" right="0" top="0.98425196850393704" bottom="0" header="0.51181102362204722" footer="0.51181102362204722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16" zoomScale="80" zoomScaleNormal="80" workbookViewId="0">
      <selection activeCell="F19" sqref="F19"/>
    </sheetView>
  </sheetViews>
  <sheetFormatPr defaultRowHeight="36" x14ac:dyDescent="0.8"/>
  <cols>
    <col min="1" max="1" width="16.125" style="157" bestFit="1" customWidth="1"/>
    <col min="2" max="2" width="25.125" style="157" bestFit="1" customWidth="1"/>
    <col min="3" max="3" width="13" style="157" bestFit="1" customWidth="1"/>
    <col min="4" max="5" width="12.375" style="157" bestFit="1" customWidth="1"/>
    <col min="6" max="6" width="22.5" style="157" bestFit="1" customWidth="1"/>
    <col min="7" max="7" width="14.375" style="157" bestFit="1" customWidth="1"/>
    <col min="8" max="8" width="16.875" style="157" bestFit="1" customWidth="1"/>
    <col min="9" max="9" width="11.875" style="157" bestFit="1" customWidth="1"/>
    <col min="10" max="10" width="15.875" style="157" bestFit="1" customWidth="1"/>
    <col min="11" max="16384" width="9" style="157"/>
  </cols>
  <sheetData>
    <row r="1" spans="1:10" ht="39.75" x14ac:dyDescent="0.9">
      <c r="A1" s="321" t="s">
        <v>134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39.75" x14ac:dyDescent="0.9">
      <c r="A2" s="321" t="s">
        <v>222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39.75" x14ac:dyDescent="0.9">
      <c r="A3" s="321" t="s">
        <v>138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30.75" x14ac:dyDescent="0.45">
      <c r="A4" s="158"/>
      <c r="B4" s="158"/>
      <c r="C4" s="158"/>
      <c r="D4" s="158"/>
      <c r="E4" s="158"/>
      <c r="F4" s="158"/>
      <c r="G4" s="158"/>
      <c r="H4" s="158"/>
      <c r="I4" s="158"/>
      <c r="J4" s="158"/>
    </row>
    <row r="5" spans="1:10" x14ac:dyDescent="0.8">
      <c r="A5" s="158"/>
      <c r="B5" s="159" t="s">
        <v>129</v>
      </c>
      <c r="C5" s="159" t="s">
        <v>48</v>
      </c>
      <c r="D5" s="159" t="s">
        <v>49</v>
      </c>
      <c r="E5" s="159" t="s">
        <v>62</v>
      </c>
      <c r="F5" s="159" t="s">
        <v>63</v>
      </c>
      <c r="G5" s="159" t="s">
        <v>64</v>
      </c>
      <c r="H5" s="159" t="s">
        <v>135</v>
      </c>
      <c r="I5" s="159" t="s">
        <v>66</v>
      </c>
      <c r="J5" s="159" t="s">
        <v>67</v>
      </c>
    </row>
    <row r="6" spans="1:10" x14ac:dyDescent="0.8">
      <c r="A6" s="160" t="s">
        <v>136</v>
      </c>
      <c r="B6" s="161">
        <f>COUNTIF(summary!G4:G31,"ปกติ")</f>
        <v>25</v>
      </c>
      <c r="C6" s="161">
        <f>COUNTIF(summary!I4:I31,"ปกติ")</f>
        <v>28</v>
      </c>
      <c r="D6" s="161">
        <f>COUNTIF(summary!K4:K31,"ปกติ")</f>
        <v>28</v>
      </c>
      <c r="E6" s="161">
        <f>COUNTIF(summary!M4:M31,"ปกติ")</f>
        <v>28</v>
      </c>
      <c r="F6" s="161">
        <f>COUNTIF(summary!O4:O31,"ปกติ")</f>
        <v>24</v>
      </c>
      <c r="G6" s="161">
        <f>COUNTIF(summary!Q4:Q31,"ปกติ")</f>
        <v>28</v>
      </c>
      <c r="H6" s="161">
        <f>COUNTIF(summary!S4:S31,"ปกติ")</f>
        <v>28</v>
      </c>
      <c r="I6" s="161">
        <f>COUNTIF(summary!U4:U31,"ปกติ")</f>
        <v>28</v>
      </c>
      <c r="J6" s="161">
        <f>COUNTIF(summary!W4:W31,"ปกติ")</f>
        <v>27</v>
      </c>
    </row>
    <row r="7" spans="1:10" x14ac:dyDescent="0.8">
      <c r="A7" s="160" t="s">
        <v>137</v>
      </c>
      <c r="B7" s="161">
        <f>COUNTIF(summary!G4:G31,"เสี่ยง/มีปัญหา")</f>
        <v>3</v>
      </c>
      <c r="C7" s="161">
        <f>COUNTIF(summary!I4:I31,"เสี่ยง/มีปัญหา")</f>
        <v>0</v>
      </c>
      <c r="D7" s="161">
        <f>COUNTIF(summary!K4:K31,"เสี่ยง/มีปัญหา")</f>
        <v>0</v>
      </c>
      <c r="E7" s="161">
        <f>COUNTIF(summary!M4:M31,"เสี่ยง/มีปัญหา")</f>
        <v>0</v>
      </c>
      <c r="F7" s="161">
        <f>COUNTIF(summary!O4:O31,"เสี่ยง/มีปัญหา")</f>
        <v>4</v>
      </c>
      <c r="G7" s="161">
        <f>COUNTIF(summary!Q4:Q31,"เสี่ยง/มีปัญหา")</f>
        <v>0</v>
      </c>
      <c r="H7" s="161">
        <f>COUNTIF(summary!S4:S31,"เสี่ยง/มีปัญหา")</f>
        <v>0</v>
      </c>
      <c r="I7" s="161">
        <f>COUNTIF(summary!U4:U31,"เสี่ยง/มีปัญหา")</f>
        <v>0</v>
      </c>
      <c r="J7" s="161">
        <f>COUNTIF(summary!W4:W31,"เสี่ยง/มีปัญหา")</f>
        <v>1</v>
      </c>
    </row>
    <row r="10" spans="1:10" x14ac:dyDescent="0.8">
      <c r="B10" s="157" t="s">
        <v>139</v>
      </c>
      <c r="F10" s="157" t="s">
        <v>139</v>
      </c>
    </row>
    <row r="11" spans="1:10" x14ac:dyDescent="0.8">
      <c r="B11" s="157" t="s">
        <v>223</v>
      </c>
      <c r="F11" s="157" t="s">
        <v>225</v>
      </c>
    </row>
    <row r="12" spans="1:10" x14ac:dyDescent="0.8">
      <c r="B12" s="157" t="s">
        <v>224</v>
      </c>
      <c r="F12" s="157" t="s">
        <v>140</v>
      </c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67" fitToHeight="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แบบบันทึก</vt:lpstr>
      <vt:lpstr>กรอกคะแนน</vt:lpstr>
      <vt:lpstr>แปลผล1</vt:lpstr>
      <vt:lpstr>แปลผล2</vt:lpstr>
      <vt:lpstr>summary</vt:lpstr>
      <vt:lpstr>กราฟ</vt:lpstr>
      <vt:lpstr>summary!Print_Area</vt:lpstr>
      <vt:lpstr>กรอกคะแนน!Print_Area</vt:lpstr>
      <vt:lpstr>แปลผล1!Print_Area</vt:lpstr>
      <vt:lpstr>แปลผล2!Print_Area</vt:lpstr>
      <vt:lpstr>แบบบันทึก!Print_Titles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USERIT</cp:lastModifiedBy>
  <cp:lastPrinted>2018-10-30T06:53:59Z</cp:lastPrinted>
  <dcterms:created xsi:type="dcterms:W3CDTF">2018-05-20T06:53:24Z</dcterms:created>
  <dcterms:modified xsi:type="dcterms:W3CDTF">2018-11-09T08:49:24Z</dcterms:modified>
</cp:coreProperties>
</file>