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60" windowWidth="19200" windowHeight="8220" activeTab="1"/>
  </bookViews>
  <sheets>
    <sheet name="แบบบันทึก" sheetId="3" r:id="rId1"/>
    <sheet name="กรอกคะแนน" sheetId="2" r:id="rId2"/>
    <sheet name="แปลผล1" sheetId="4" r:id="rId3"/>
    <sheet name="แปลผล2" sheetId="5" r:id="rId4"/>
    <sheet name="กราฟ" sheetId="1" r:id="rId5"/>
    <sheet name="Sheet1" sheetId="7" r:id="rId6"/>
    <sheet name="summary" sheetId="6" r:id="rId7"/>
  </sheets>
  <externalReferences>
    <externalReference r:id="rId8"/>
  </externalReferences>
  <definedNames>
    <definedName name="_xlnm.Print_Area" localSheetId="6">summary!$A$1:$W$46</definedName>
    <definedName name="_xlnm.Print_Area" localSheetId="1">กรอกคะแนน!$A$1:$BE$46</definedName>
    <definedName name="_xlnm.Print_Area" localSheetId="2">แปลผล1!$A$1:$BX$46</definedName>
    <definedName name="_xlnm.Print_Area" localSheetId="3">แปลผล2!$A$1:$W$46</definedName>
    <definedName name="_xlnm.Print_Titles" localSheetId="0">แบบบันทึก!$4:$4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/>
  <c r="F13" i="4"/>
  <c r="G13"/>
  <c r="H13"/>
  <c r="I13"/>
  <c r="J13"/>
  <c r="K13"/>
  <c r="G32" i="6"/>
  <c r="G33"/>
  <c r="G34"/>
  <c r="G35"/>
  <c r="G36"/>
  <c r="G37"/>
  <c r="G38"/>
  <c r="G39"/>
  <c r="G40"/>
  <c r="G41"/>
  <c r="G42"/>
  <c r="G43"/>
  <c r="G44"/>
  <c r="G45"/>
  <c r="G46"/>
  <c r="B29" i="5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B36" i="6"/>
  <c r="D36"/>
  <c r="B37"/>
  <c r="D37"/>
  <c r="B38"/>
  <c r="D38"/>
  <c r="B39"/>
  <c r="D39"/>
  <c r="B40"/>
  <c r="D40"/>
  <c r="B41"/>
  <c r="D41"/>
  <c r="B42"/>
  <c r="D42"/>
  <c r="B43"/>
  <c r="D43"/>
  <c r="B44"/>
  <c r="D44"/>
  <c r="B45"/>
  <c r="D45"/>
  <c r="B46"/>
  <c r="D46"/>
  <c r="BV46" i="4"/>
  <c r="T46" i="5" s="1"/>
  <c r="U46" s="1"/>
  <c r="BE45" i="4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R45"/>
  <c r="Q45"/>
  <c r="O45"/>
  <c r="L45"/>
  <c r="K45"/>
  <c r="I45"/>
  <c r="H45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R44"/>
  <c r="Q44"/>
  <c r="O44"/>
  <c r="L44"/>
  <c r="K44"/>
  <c r="I44"/>
  <c r="H44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R43"/>
  <c r="Q43"/>
  <c r="O43"/>
  <c r="L43"/>
  <c r="K43"/>
  <c r="I43"/>
  <c r="H43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BI42" s="1"/>
  <c r="J42" i="5" s="1"/>
  <c r="K42" s="1"/>
  <c r="T42" i="4"/>
  <c r="R42"/>
  <c r="Q42"/>
  <c r="O42"/>
  <c r="L42"/>
  <c r="K42"/>
  <c r="I42"/>
  <c r="H42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R41"/>
  <c r="Q41"/>
  <c r="O41"/>
  <c r="L41"/>
  <c r="K41"/>
  <c r="I41"/>
  <c r="H41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BJ40" s="1"/>
  <c r="L40" i="5" s="1"/>
  <c r="M40" s="1"/>
  <c r="Z40" i="4"/>
  <c r="Y40"/>
  <c r="X40"/>
  <c r="W40"/>
  <c r="V40"/>
  <c r="U40"/>
  <c r="T40"/>
  <c r="R40"/>
  <c r="Q40"/>
  <c r="O40"/>
  <c r="L40"/>
  <c r="K40"/>
  <c r="I40"/>
  <c r="H40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BK39" s="1"/>
  <c r="N39" i="5" s="1"/>
  <c r="O39" s="1"/>
  <c r="AE39" i="4"/>
  <c r="AD39"/>
  <c r="AC39"/>
  <c r="AB39"/>
  <c r="AA39"/>
  <c r="Z39"/>
  <c r="Y39"/>
  <c r="X39"/>
  <c r="W39"/>
  <c r="V39"/>
  <c r="U39"/>
  <c r="T39"/>
  <c r="BI39" s="1"/>
  <c r="J39" i="5" s="1"/>
  <c r="K39" s="1"/>
  <c r="R39" i="4"/>
  <c r="Q39"/>
  <c r="O39"/>
  <c r="L39"/>
  <c r="K39"/>
  <c r="I39"/>
  <c r="H39"/>
  <c r="BE38"/>
  <c r="BD38"/>
  <c r="BC38"/>
  <c r="BB38"/>
  <c r="BA38"/>
  <c r="BX38" s="1"/>
  <c r="V38" i="5" s="1"/>
  <c r="W38" s="1"/>
  <c r="AZ38" i="4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BI38" s="1"/>
  <c r="J38" i="5" s="1"/>
  <c r="K38" s="1"/>
  <c r="T38" i="4"/>
  <c r="R38"/>
  <c r="Q38"/>
  <c r="O38"/>
  <c r="L38"/>
  <c r="K38"/>
  <c r="I38"/>
  <c r="H38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BI37" s="1"/>
  <c r="J37" i="5" s="1"/>
  <c r="K37" s="1"/>
  <c r="R37" i="4"/>
  <c r="Q37"/>
  <c r="O37"/>
  <c r="L37"/>
  <c r="K37"/>
  <c r="I37"/>
  <c r="H37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R36"/>
  <c r="Q36"/>
  <c r="O36"/>
  <c r="L36"/>
  <c r="K36"/>
  <c r="I36"/>
  <c r="H36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R35"/>
  <c r="Q35"/>
  <c r="O35"/>
  <c r="L35"/>
  <c r="K35"/>
  <c r="I35"/>
  <c r="H35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R34"/>
  <c r="Q34"/>
  <c r="O34"/>
  <c r="L34"/>
  <c r="K34"/>
  <c r="I34"/>
  <c r="H34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R33"/>
  <c r="Q33"/>
  <c r="O33"/>
  <c r="L33"/>
  <c r="K33"/>
  <c r="I33"/>
  <c r="H33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R32"/>
  <c r="Q32"/>
  <c r="O32"/>
  <c r="L32"/>
  <c r="K32"/>
  <c r="I32"/>
  <c r="H32"/>
  <c r="B46"/>
  <c r="L46" i="5"/>
  <c r="M46" s="1"/>
  <c r="B36" i="4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E45" i="5" s="1"/>
  <c r="BK36" i="4" l="1"/>
  <c r="N36" i="5" s="1"/>
  <c r="O36" s="1"/>
  <c r="BR39" i="4"/>
  <c r="R39" i="5" s="1"/>
  <c r="S39" s="1"/>
  <c r="BI41" i="4"/>
  <c r="J41" i="5" s="1"/>
  <c r="K41" s="1"/>
  <c r="BG43" i="4"/>
  <c r="F43" i="5" s="1"/>
  <c r="G43" s="1"/>
  <c r="BX44" i="4"/>
  <c r="V44" i="5" s="1"/>
  <c r="W44" s="1"/>
  <c r="BK37" i="4"/>
  <c r="N37" i="5" s="1"/>
  <c r="O37" s="1"/>
  <c r="BK38" i="4"/>
  <c r="N38" i="5" s="1"/>
  <c r="O38" s="1"/>
  <c r="BK42" i="4"/>
  <c r="N42" i="5" s="1"/>
  <c r="O42" s="1"/>
  <c r="BR42" i="4"/>
  <c r="R42" i="5" s="1"/>
  <c r="S42" s="1"/>
  <c r="BR36" i="4"/>
  <c r="R36" i="5" s="1"/>
  <c r="S36" s="1"/>
  <c r="BR37" i="4"/>
  <c r="R37" i="5" s="1"/>
  <c r="S37" s="1"/>
  <c r="BX37" i="4"/>
  <c r="V37" i="5" s="1"/>
  <c r="W37" s="1"/>
  <c r="BF40" i="4"/>
  <c r="BN40"/>
  <c r="P40" i="5" s="1"/>
  <c r="Q40" s="1"/>
  <c r="BR41" i="4"/>
  <c r="R41" i="5" s="1"/>
  <c r="S41" s="1"/>
  <c r="BX41" i="4"/>
  <c r="V41" i="5" s="1"/>
  <c r="W41" s="1"/>
  <c r="BK45" i="4"/>
  <c r="N45" i="5" s="1"/>
  <c r="O45" s="1"/>
  <c r="BR38" i="4"/>
  <c r="R38" i="5" s="1"/>
  <c r="S38" s="1"/>
  <c r="BK41" i="4"/>
  <c r="N41" i="5" s="1"/>
  <c r="O41" s="1"/>
  <c r="BI36" i="4"/>
  <c r="J36" i="5" s="1"/>
  <c r="K36" s="1"/>
  <c r="BX36" i="4"/>
  <c r="V36" i="5" s="1"/>
  <c r="W36" s="1"/>
  <c r="BX39" i="4"/>
  <c r="V39" i="5" s="1"/>
  <c r="W39" s="1"/>
  <c r="BK43" i="4"/>
  <c r="N43" i="5" s="1"/>
  <c r="O43" s="1"/>
  <c r="BK44" i="4"/>
  <c r="N44" i="5" s="1"/>
  <c r="O44" s="1"/>
  <c r="BV40" i="4"/>
  <c r="T40" i="5" s="1"/>
  <c r="U40" s="1"/>
  <c r="BH40" i="4"/>
  <c r="H40" i="5" s="1"/>
  <c r="I40" s="1"/>
  <c r="BG42" i="4"/>
  <c r="F42" i="5" s="1"/>
  <c r="G42" s="1"/>
  <c r="BG41" i="4"/>
  <c r="F41" i="5" s="1"/>
  <c r="G41" s="1"/>
  <c r="BG37" i="4"/>
  <c r="F37" i="5" s="1"/>
  <c r="G37" s="1"/>
  <c r="BG36" i="4"/>
  <c r="F36" i="5" s="1"/>
  <c r="G36" s="1"/>
  <c r="BG38" i="4"/>
  <c r="F38" i="5" s="1"/>
  <c r="G38" s="1"/>
  <c r="BG44" i="4"/>
  <c r="F44" i="5" s="1"/>
  <c r="G44" s="1"/>
  <c r="BG45" i="4"/>
  <c r="F45" i="5" s="1"/>
  <c r="G45" s="1"/>
  <c r="BG39" i="4"/>
  <c r="F39" i="5" s="1"/>
  <c r="G39" s="1"/>
  <c r="BJ36" i="4"/>
  <c r="L36" i="5" s="1"/>
  <c r="M36" s="1"/>
  <c r="BJ37" i="4"/>
  <c r="L37" i="5" s="1"/>
  <c r="M37" s="1"/>
  <c r="BH38" i="4"/>
  <c r="H38" i="5" s="1"/>
  <c r="I38" s="1"/>
  <c r="BN38" i="4"/>
  <c r="P38" i="5" s="1"/>
  <c r="Q38" s="1"/>
  <c r="BJ39" i="4"/>
  <c r="L39" i="5" s="1"/>
  <c r="M39" s="1"/>
  <c r="BJ41" i="4"/>
  <c r="L41" i="5" s="1"/>
  <c r="M41" s="1"/>
  <c r="BN41" i="4"/>
  <c r="P41" i="5" s="1"/>
  <c r="Q41" s="1"/>
  <c r="BJ42" i="4"/>
  <c r="L42" i="5" s="1"/>
  <c r="M42" s="1"/>
  <c r="BX42" i="4"/>
  <c r="V42" i="5" s="1"/>
  <c r="W42" s="1"/>
  <c r="BH36" i="4"/>
  <c r="H36" i="5" s="1"/>
  <c r="I36" s="1"/>
  <c r="BN36" i="4"/>
  <c r="P36" i="5" s="1"/>
  <c r="Q36" s="1"/>
  <c r="BH37" i="4"/>
  <c r="H37" i="5" s="1"/>
  <c r="I37" s="1"/>
  <c r="BN37" i="4"/>
  <c r="P37" i="5" s="1"/>
  <c r="Q37" s="1"/>
  <c r="BJ38" i="4"/>
  <c r="L38" i="5" s="1"/>
  <c r="M38" s="1"/>
  <c r="BH39" i="4"/>
  <c r="H39" i="5" s="1"/>
  <c r="I39" s="1"/>
  <c r="BN39" i="4"/>
  <c r="P39" i="5" s="1"/>
  <c r="Q39" s="1"/>
  <c r="BX40" i="4"/>
  <c r="V40" i="5" s="1"/>
  <c r="W40" s="1"/>
  <c r="BH41" i="4"/>
  <c r="H41" i="5" s="1"/>
  <c r="I41" s="1"/>
  <c r="BH42" i="4"/>
  <c r="H42" i="5" s="1"/>
  <c r="I42" s="1"/>
  <c r="BN42" i="4"/>
  <c r="P42" i="5" s="1"/>
  <c r="Q42" s="1"/>
  <c r="BX45" i="4"/>
  <c r="V45" i="5" s="1"/>
  <c r="W45" s="1"/>
  <c r="BF42" i="4"/>
  <c r="BF36"/>
  <c r="BV36"/>
  <c r="T36" i="5" s="1"/>
  <c r="U36" s="1"/>
  <c r="BF37" i="4"/>
  <c r="BV37"/>
  <c r="T37" i="5" s="1"/>
  <c r="U37" s="1"/>
  <c r="BF38" i="4"/>
  <c r="BV38"/>
  <c r="T38" i="5" s="1"/>
  <c r="U38" s="1"/>
  <c r="BF39" i="4"/>
  <c r="BV39"/>
  <c r="T39" i="5" s="1"/>
  <c r="U39" s="1"/>
  <c r="BG40" i="4"/>
  <c r="F40" i="5" s="1"/>
  <c r="G40" s="1"/>
  <c r="BI40" i="4"/>
  <c r="J40" i="5" s="1"/>
  <c r="K40" s="1"/>
  <c r="BK40" i="4"/>
  <c r="N40" i="5" s="1"/>
  <c r="O40" s="1"/>
  <c r="BR40" i="4"/>
  <c r="R40" i="5" s="1"/>
  <c r="S40" s="1"/>
  <c r="BF41" i="4"/>
  <c r="BV41"/>
  <c r="T41" i="5" s="1"/>
  <c r="U41" s="1"/>
  <c r="BI43" i="4"/>
  <c r="J43" i="5" s="1"/>
  <c r="K43" s="1"/>
  <c r="BR43" i="4"/>
  <c r="R43" i="5" s="1"/>
  <c r="S43" s="1"/>
  <c r="BI44" i="4"/>
  <c r="J44" i="5" s="1"/>
  <c r="K44" s="1"/>
  <c r="BR44" i="4"/>
  <c r="R44" i="5" s="1"/>
  <c r="S44" s="1"/>
  <c r="BI45" i="4"/>
  <c r="J45" i="5" s="1"/>
  <c r="K45" s="1"/>
  <c r="BR45" i="4"/>
  <c r="R45" i="5" s="1"/>
  <c r="S45" s="1"/>
  <c r="BF46" i="4"/>
  <c r="P46" i="5"/>
  <c r="Q46" s="1"/>
  <c r="T46" i="6"/>
  <c r="U46" s="1"/>
  <c r="L46"/>
  <c r="M46" s="1"/>
  <c r="V44"/>
  <c r="W44" s="1"/>
  <c r="R44"/>
  <c r="S44" s="1"/>
  <c r="N44"/>
  <c r="O44" s="1"/>
  <c r="N42"/>
  <c r="O42" s="1"/>
  <c r="J42"/>
  <c r="K42" s="1"/>
  <c r="R40"/>
  <c r="S40" s="1"/>
  <c r="L40"/>
  <c r="M40" s="1"/>
  <c r="V38"/>
  <c r="W38" s="1"/>
  <c r="J38"/>
  <c r="K38" s="1"/>
  <c r="N36"/>
  <c r="O36" s="1"/>
  <c r="J36"/>
  <c r="K36" s="1"/>
  <c r="R41"/>
  <c r="S41" s="1"/>
  <c r="J41"/>
  <c r="K41" s="1"/>
  <c r="R39"/>
  <c r="S39" s="1"/>
  <c r="N39"/>
  <c r="O39" s="1"/>
  <c r="J39"/>
  <c r="K39" s="1"/>
  <c r="V37"/>
  <c r="W37" s="1"/>
  <c r="R37"/>
  <c r="S37" s="1"/>
  <c r="J37"/>
  <c r="K37" s="1"/>
  <c r="BX43" i="4"/>
  <c r="BV45"/>
  <c r="BN45"/>
  <c r="BF45"/>
  <c r="BJ45"/>
  <c r="BH45"/>
  <c r="BV43"/>
  <c r="BN43"/>
  <c r="BF43"/>
  <c r="BJ43"/>
  <c r="BH43"/>
  <c r="BV44"/>
  <c r="BN44"/>
  <c r="BF44"/>
  <c r="BJ44"/>
  <c r="BH44"/>
  <c r="BV42"/>
  <c r="F46" i="5"/>
  <c r="G46" s="1"/>
  <c r="D35" i="6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T40" l="1"/>
  <c r="U40" s="1"/>
  <c r="N45"/>
  <c r="O45" s="1"/>
  <c r="P36"/>
  <c r="Q36" s="1"/>
  <c r="R42"/>
  <c r="S42" s="1"/>
  <c r="V39"/>
  <c r="W39" s="1"/>
  <c r="V36"/>
  <c r="W36" s="1"/>
  <c r="V41"/>
  <c r="W41" s="1"/>
  <c r="R38"/>
  <c r="S38" s="1"/>
  <c r="P40"/>
  <c r="Q40" s="1"/>
  <c r="L42"/>
  <c r="M42" s="1"/>
  <c r="N37"/>
  <c r="O37" s="1"/>
  <c r="N41"/>
  <c r="O41" s="1"/>
  <c r="R36"/>
  <c r="S36" s="1"/>
  <c r="P38"/>
  <c r="Q38" s="1"/>
  <c r="N43"/>
  <c r="O43" s="1"/>
  <c r="N38"/>
  <c r="O38" s="1"/>
  <c r="P39"/>
  <c r="Q39" s="1"/>
  <c r="P42"/>
  <c r="Q42" s="1"/>
  <c r="T36"/>
  <c r="U36" s="1"/>
  <c r="T38"/>
  <c r="U38" s="1"/>
  <c r="L39"/>
  <c r="M39" s="1"/>
  <c r="H39"/>
  <c r="I39" s="1"/>
  <c r="J44"/>
  <c r="K44" s="1"/>
  <c r="J43"/>
  <c r="K43" s="1"/>
  <c r="J40"/>
  <c r="K40" s="1"/>
  <c r="H38"/>
  <c r="I38" s="1"/>
  <c r="H41"/>
  <c r="I41" s="1"/>
  <c r="H42"/>
  <c r="I42" s="1"/>
  <c r="H40"/>
  <c r="I40" s="1"/>
  <c r="H37"/>
  <c r="I37" s="1"/>
  <c r="H36"/>
  <c r="I36" s="1"/>
  <c r="P41"/>
  <c r="Q41" s="1"/>
  <c r="L41"/>
  <c r="M41" s="1"/>
  <c r="L37"/>
  <c r="M37" s="1"/>
  <c r="P46"/>
  <c r="Q46" s="1"/>
  <c r="R43"/>
  <c r="S43" s="1"/>
  <c r="V45"/>
  <c r="W45" s="1"/>
  <c r="T37"/>
  <c r="U37" s="1"/>
  <c r="T39"/>
  <c r="U39" s="1"/>
  <c r="N40"/>
  <c r="O40" s="1"/>
  <c r="V40"/>
  <c r="W40" s="1"/>
  <c r="T41"/>
  <c r="U41" s="1"/>
  <c r="J45"/>
  <c r="K45" s="1"/>
  <c r="R45"/>
  <c r="S45" s="1"/>
  <c r="L36"/>
  <c r="M36" s="1"/>
  <c r="P37"/>
  <c r="Q37" s="1"/>
  <c r="L38"/>
  <c r="M38" s="1"/>
  <c r="V42"/>
  <c r="W42" s="1"/>
  <c r="N46" i="5"/>
  <c r="O46" s="1"/>
  <c r="N46" i="6"/>
  <c r="O46" s="1"/>
  <c r="V46" i="5"/>
  <c r="W46" s="1"/>
  <c r="V46" i="6"/>
  <c r="W46" s="1"/>
  <c r="H44" i="5"/>
  <c r="I44" s="1"/>
  <c r="H44" i="6"/>
  <c r="I44" s="1"/>
  <c r="T44" i="5"/>
  <c r="U44" s="1"/>
  <c r="T44" i="6"/>
  <c r="U44" s="1"/>
  <c r="L43" i="5"/>
  <c r="M43" s="1"/>
  <c r="L43" i="6"/>
  <c r="M43" s="1"/>
  <c r="P43" i="5"/>
  <c r="Q43" s="1"/>
  <c r="P43" i="6"/>
  <c r="Q43" s="1"/>
  <c r="H45" i="5"/>
  <c r="I45" s="1"/>
  <c r="H45" i="6"/>
  <c r="I45" s="1"/>
  <c r="T45" i="5"/>
  <c r="U45" s="1"/>
  <c r="T45" i="6"/>
  <c r="U45" s="1"/>
  <c r="H46" i="5"/>
  <c r="I46" s="1"/>
  <c r="H46" i="6"/>
  <c r="I46" s="1"/>
  <c r="J46" i="5"/>
  <c r="K46" s="1"/>
  <c r="J46" i="6"/>
  <c r="K46" s="1"/>
  <c r="R46" i="5"/>
  <c r="S46" s="1"/>
  <c r="R46" i="6"/>
  <c r="S46" s="1"/>
  <c r="T42" i="5"/>
  <c r="U42" s="1"/>
  <c r="T42" i="6"/>
  <c r="U42" s="1"/>
  <c r="L44" i="5"/>
  <c r="M44" s="1"/>
  <c r="L44" i="6"/>
  <c r="M44" s="1"/>
  <c r="P44" i="5"/>
  <c r="Q44" s="1"/>
  <c r="P44" i="6"/>
  <c r="Q44" s="1"/>
  <c r="H43" i="5"/>
  <c r="I43" s="1"/>
  <c r="H43" i="6"/>
  <c r="I43" s="1"/>
  <c r="T43" i="5"/>
  <c r="U43" s="1"/>
  <c r="T43" i="6"/>
  <c r="U43" s="1"/>
  <c r="L45" i="5"/>
  <c r="M45" s="1"/>
  <c r="L45" i="6"/>
  <c r="M45" s="1"/>
  <c r="P45" i="5"/>
  <c r="Q45" s="1"/>
  <c r="P45" i="6"/>
  <c r="Q45" s="1"/>
  <c r="V43" i="5"/>
  <c r="W43" s="1"/>
  <c r="V43" i="6"/>
  <c r="W43" s="1"/>
  <c r="E9" i="4"/>
  <c r="E9" i="6" s="1"/>
  <c r="E10" i="4"/>
  <c r="E10" i="6" s="1"/>
  <c r="E11" i="4"/>
  <c r="E11" i="6" s="1"/>
  <c r="E12" i="4"/>
  <c r="E12" i="6" s="1"/>
  <c r="E13" i="4"/>
  <c r="E13" i="6" s="1"/>
  <c r="E14" i="4"/>
  <c r="E14" i="6" s="1"/>
  <c r="E15" i="4"/>
  <c r="E15" i="6" s="1"/>
  <c r="E16" i="4"/>
  <c r="E16" i="5" s="1"/>
  <c r="E16" i="6" s="1"/>
  <c r="E17" i="4"/>
  <c r="E17" i="5" s="1"/>
  <c r="E17" i="6" s="1"/>
  <c r="E18" i="4"/>
  <c r="E18" i="5" s="1"/>
  <c r="E18" i="6" s="1"/>
  <c r="E19" i="4"/>
  <c r="E19" i="5" s="1"/>
  <c r="E19" i="6" s="1"/>
  <c r="E20" i="4"/>
  <c r="E20" i="5" s="1"/>
  <c r="E20" i="6" s="1"/>
  <c r="E21" i="4"/>
  <c r="E21" i="5" s="1"/>
  <c r="E21" i="6" s="1"/>
  <c r="E22" i="4"/>
  <c r="E22" i="5" s="1"/>
  <c r="E22" i="6" s="1"/>
  <c r="E23" i="4"/>
  <c r="E23" i="5" s="1"/>
  <c r="E23" i="6" s="1"/>
  <c r="E24" i="4"/>
  <c r="E24" i="5" s="1"/>
  <c r="E24" i="6" s="1"/>
  <c r="E25" i="4"/>
  <c r="E25" i="5" s="1"/>
  <c r="E25" i="6" s="1"/>
  <c r="E26" i="4"/>
  <c r="E26" i="6" s="1"/>
  <c r="E27" i="4"/>
  <c r="E27" i="6" s="1"/>
  <c r="E28" i="4"/>
  <c r="E28" i="6" s="1"/>
  <c r="E29" i="4"/>
  <c r="E30"/>
  <c r="E31"/>
  <c r="E32"/>
  <c r="E33"/>
  <c r="E34"/>
  <c r="E35"/>
  <c r="E5"/>
  <c r="E5" i="6" s="1"/>
  <c r="E6" i="4"/>
  <c r="E6" i="6" s="1"/>
  <c r="E7" i="4"/>
  <c r="E7" i="6" s="1"/>
  <c r="E8" i="4"/>
  <c r="E8" i="6" s="1"/>
  <c r="E4" i="4"/>
  <c r="E4" i="6" s="1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B4"/>
  <c r="E30" l="1"/>
  <c r="E31"/>
  <c r="E29"/>
  <c r="D28" i="5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F5" i="4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F29"/>
  <c r="G29"/>
  <c r="H29"/>
  <c r="I29"/>
  <c r="J29"/>
  <c r="K29"/>
  <c r="L29"/>
  <c r="M29"/>
  <c r="N29"/>
  <c r="O29"/>
  <c r="P29"/>
  <c r="Q29"/>
  <c r="R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F30"/>
  <c r="H30"/>
  <c r="I30"/>
  <c r="K30"/>
  <c r="L30"/>
  <c r="M30"/>
  <c r="O30"/>
  <c r="Q30"/>
  <c r="R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F31"/>
  <c r="H31"/>
  <c r="I31"/>
  <c r="K31"/>
  <c r="L31"/>
  <c r="O31"/>
  <c r="P31"/>
  <c r="Q31"/>
  <c r="R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E4"/>
  <c r="BD4"/>
  <c r="BB4"/>
  <c r="AZ4"/>
  <c r="AX4"/>
  <c r="AS4"/>
  <c r="AP4"/>
  <c r="AN4"/>
  <c r="AL4"/>
  <c r="AI4"/>
  <c r="AH4"/>
  <c r="AF4"/>
  <c r="AE4"/>
  <c r="AC4"/>
  <c r="X4"/>
  <c r="Z4"/>
  <c r="W4"/>
  <c r="U4"/>
  <c r="R4"/>
  <c r="P4"/>
  <c r="N4"/>
  <c r="M4"/>
  <c r="J4"/>
  <c r="H4"/>
  <c r="G4"/>
  <c r="BC4"/>
  <c r="BA4"/>
  <c r="AY4"/>
  <c r="AW4"/>
  <c r="AV4"/>
  <c r="AU4"/>
  <c r="AT4"/>
  <c r="AR4"/>
  <c r="AQ4"/>
  <c r="AO4"/>
  <c r="AM4"/>
  <c r="AK4"/>
  <c r="AJ4"/>
  <c r="AG4"/>
  <c r="AD4"/>
  <c r="AB4"/>
  <c r="AA4"/>
  <c r="Y4"/>
  <c r="V4"/>
  <c r="T4"/>
  <c r="S4"/>
  <c r="Q4"/>
  <c r="O4"/>
  <c r="L4"/>
  <c r="K4"/>
  <c r="I4"/>
  <c r="F4"/>
  <c r="BX35" l="1"/>
  <c r="V35" i="5" s="1"/>
  <c r="W35" s="1"/>
  <c r="BV35" i="4"/>
  <c r="T35" i="5" s="1"/>
  <c r="U35" s="1"/>
  <c r="BR35" i="4"/>
  <c r="BN35"/>
  <c r="P35" i="5" s="1"/>
  <c r="Q35" s="1"/>
  <c r="BK35" i="4"/>
  <c r="BJ35"/>
  <c r="L35" i="5" s="1"/>
  <c r="M35" s="1"/>
  <c r="BI35" i="4"/>
  <c r="BH35"/>
  <c r="BG35"/>
  <c r="F35" i="5" s="1"/>
  <c r="G35" s="1"/>
  <c r="BX34" i="4"/>
  <c r="V34" i="5" s="1"/>
  <c r="W34" s="1"/>
  <c r="BV34" i="4"/>
  <c r="BR34"/>
  <c r="BN34"/>
  <c r="P34" i="5" s="1"/>
  <c r="Q34" s="1"/>
  <c r="BK34" i="4"/>
  <c r="N34" i="5" s="1"/>
  <c r="O34" s="1"/>
  <c r="BJ34" i="4"/>
  <c r="BI34"/>
  <c r="BH34"/>
  <c r="BG34"/>
  <c r="F34" i="5" s="1"/>
  <c r="G34" s="1"/>
  <c r="BX33" i="4"/>
  <c r="V33" i="5" s="1"/>
  <c r="W33" s="1"/>
  <c r="BV33" i="4"/>
  <c r="T33" i="5" s="1"/>
  <c r="U33" s="1"/>
  <c r="BR33" i="4"/>
  <c r="BN33"/>
  <c r="P33" i="5" s="1"/>
  <c r="Q33" s="1"/>
  <c r="BK33" i="4"/>
  <c r="BJ33"/>
  <c r="L33" i="5" s="1"/>
  <c r="M33" s="1"/>
  <c r="BI33" i="4"/>
  <c r="BH33"/>
  <c r="BG33"/>
  <c r="F33" i="5" s="1"/>
  <c r="G33" s="1"/>
  <c r="BX32" i="4"/>
  <c r="V32" i="5" s="1"/>
  <c r="W32" s="1"/>
  <c r="BV32" i="4"/>
  <c r="T32" i="5" s="1"/>
  <c r="U32" s="1"/>
  <c r="BR32" i="4"/>
  <c r="BN32"/>
  <c r="BK32"/>
  <c r="N32" i="5" s="1"/>
  <c r="O32" s="1"/>
  <c r="BJ32" i="4"/>
  <c r="L32" i="5" s="1"/>
  <c r="M32" s="1"/>
  <c r="BI32" i="4"/>
  <c r="BH32"/>
  <c r="BG32"/>
  <c r="F32" i="5" s="1"/>
  <c r="G32" s="1"/>
  <c r="BH4" i="4"/>
  <c r="H4" i="6" s="1"/>
  <c r="I4" s="1"/>
  <c r="BN4" i="4"/>
  <c r="P4" i="5" s="1"/>
  <c r="Q4" s="1"/>
  <c r="BV4" i="4"/>
  <c r="T4" i="6" s="1"/>
  <c r="U4" s="1"/>
  <c r="BJ30" i="4"/>
  <c r="L30" i="5" s="1"/>
  <c r="M30" s="1"/>
  <c r="BJ28" i="4"/>
  <c r="BJ26"/>
  <c r="BV24"/>
  <c r="BV22"/>
  <c r="BG20"/>
  <c r="BR16"/>
  <c r="BG12"/>
  <c r="BR9"/>
  <c r="L33" i="6"/>
  <c r="M33" s="1"/>
  <c r="BJ29" i="4"/>
  <c r="L29" i="5" s="1"/>
  <c r="M29" s="1"/>
  <c r="BJ25" i="4"/>
  <c r="BF22"/>
  <c r="BX12"/>
  <c r="BR7"/>
  <c r="BJ31"/>
  <c r="L31" i="5" s="1"/>
  <c r="M31" s="1"/>
  <c r="BJ27" i="4"/>
  <c r="BF24"/>
  <c r="BR18"/>
  <c r="BR10"/>
  <c r="BF35"/>
  <c r="BF33"/>
  <c r="BV31"/>
  <c r="T31" i="5" s="1"/>
  <c r="U31" s="1"/>
  <c r="BF31" i="4"/>
  <c r="BV29"/>
  <c r="T29" i="5" s="1"/>
  <c r="U29" s="1"/>
  <c r="BF29" i="4"/>
  <c r="BV27"/>
  <c r="BF27"/>
  <c r="BV25"/>
  <c r="BF25"/>
  <c r="BK6"/>
  <c r="BX14"/>
  <c r="BI4"/>
  <c r="BJ4"/>
  <c r="BR4"/>
  <c r="BG4"/>
  <c r="BK4"/>
  <c r="BX4"/>
  <c r="BJ24"/>
  <c r="BJ22"/>
  <c r="BI19"/>
  <c r="BI16"/>
  <c r="BR15"/>
  <c r="BK12"/>
  <c r="BI10"/>
  <c r="BJ23"/>
  <c r="BX20"/>
  <c r="BK20"/>
  <c r="BR17"/>
  <c r="BG14"/>
  <c r="BI11"/>
  <c r="BR8"/>
  <c r="BI8"/>
  <c r="BX6"/>
  <c r="BG6"/>
  <c r="BI18"/>
  <c r="BK14"/>
  <c r="BR21"/>
  <c r="BI21"/>
  <c r="BR20"/>
  <c r="BI20"/>
  <c r="BX18"/>
  <c r="BK18"/>
  <c r="BG18"/>
  <c r="BI15"/>
  <c r="BR14"/>
  <c r="BI14"/>
  <c r="BR11"/>
  <c r="BX8"/>
  <c r="BK8"/>
  <c r="BG8"/>
  <c r="BR5"/>
  <c r="BI5"/>
  <c r="BF34"/>
  <c r="BF32"/>
  <c r="BN31"/>
  <c r="P31" i="5" s="1"/>
  <c r="Q31" s="1"/>
  <c r="BH31" i="4"/>
  <c r="H31" i="5" s="1"/>
  <c r="I31" s="1"/>
  <c r="BV30" i="4"/>
  <c r="T30" i="5" s="1"/>
  <c r="U30" s="1"/>
  <c r="BF30" i="4"/>
  <c r="BN29"/>
  <c r="P29" i="5" s="1"/>
  <c r="Q29" s="1"/>
  <c r="BH29" i="4"/>
  <c r="H29" i="5" s="1"/>
  <c r="I29" s="1"/>
  <c r="BV28" i="4"/>
  <c r="BF28"/>
  <c r="BN27"/>
  <c r="BH27"/>
  <c r="BV26"/>
  <c r="BF26"/>
  <c r="BN25"/>
  <c r="BH25"/>
  <c r="BN24"/>
  <c r="BH24"/>
  <c r="BV23"/>
  <c r="BF23"/>
  <c r="BN22"/>
  <c r="BH22"/>
  <c r="BR19"/>
  <c r="BX16"/>
  <c r="BK16"/>
  <c r="BG16"/>
  <c r="BR13"/>
  <c r="BI13"/>
  <c r="BR12"/>
  <c r="BI12"/>
  <c r="BX10"/>
  <c r="BK10"/>
  <c r="BG10"/>
  <c r="BI7"/>
  <c r="BR6"/>
  <c r="BI6"/>
  <c r="BN30"/>
  <c r="P30" i="5" s="1"/>
  <c r="Q30" s="1"/>
  <c r="BH30" i="4"/>
  <c r="H30" i="5" s="1"/>
  <c r="I30" s="1"/>
  <c r="BN28" i="4"/>
  <c r="BH28"/>
  <c r="BN26"/>
  <c r="BH26"/>
  <c r="BN23"/>
  <c r="BH23"/>
  <c r="BI17"/>
  <c r="BI9"/>
  <c r="V32" i="6"/>
  <c r="W32" s="1"/>
  <c r="N32"/>
  <c r="O32" s="1"/>
  <c r="BX30" i="4"/>
  <c r="V30" i="5" s="1"/>
  <c r="W30" s="1"/>
  <c r="BR30" i="4"/>
  <c r="R30" i="5" s="1"/>
  <c r="S30" s="1"/>
  <c r="BK30" i="4"/>
  <c r="N30" i="5" s="1"/>
  <c r="O30" s="1"/>
  <c r="BI30" i="4"/>
  <c r="J30" i="5" s="1"/>
  <c r="K30" s="1"/>
  <c r="BG30" i="4"/>
  <c r="F30" i="5" s="1"/>
  <c r="G30" s="1"/>
  <c r="BX28" i="4"/>
  <c r="BR28"/>
  <c r="BK28"/>
  <c r="BI28"/>
  <c r="BG28"/>
  <c r="BX26"/>
  <c r="BR26"/>
  <c r="BK26"/>
  <c r="BI26"/>
  <c r="BG26"/>
  <c r="BX23"/>
  <c r="BR23"/>
  <c r="BK23"/>
  <c r="BI23"/>
  <c r="BG23"/>
  <c r="BX21"/>
  <c r="BV21"/>
  <c r="BN21"/>
  <c r="BF21"/>
  <c r="BK21"/>
  <c r="BJ21"/>
  <c r="BH21"/>
  <c r="BG21"/>
  <c r="BX17"/>
  <c r="BV17"/>
  <c r="BN17"/>
  <c r="BF17"/>
  <c r="BK17"/>
  <c r="BJ17"/>
  <c r="BH17"/>
  <c r="BG17"/>
  <c r="BX13"/>
  <c r="BV13"/>
  <c r="BN13"/>
  <c r="BF13"/>
  <c r="BK13"/>
  <c r="BJ13"/>
  <c r="BH13"/>
  <c r="BG13"/>
  <c r="BX9"/>
  <c r="BV9"/>
  <c r="BN9"/>
  <c r="BF9"/>
  <c r="BK9"/>
  <c r="BJ9"/>
  <c r="BH9"/>
  <c r="BG9"/>
  <c r="BX5"/>
  <c r="BV5"/>
  <c r="BN5"/>
  <c r="BF5"/>
  <c r="BK5"/>
  <c r="BJ5"/>
  <c r="BH5"/>
  <c r="BG5"/>
  <c r="BX31"/>
  <c r="V31" i="5" s="1"/>
  <c r="W31" s="1"/>
  <c r="BR31" i="4"/>
  <c r="R31" i="5" s="1"/>
  <c r="S31" s="1"/>
  <c r="BK31" i="4"/>
  <c r="N31" i="5" s="1"/>
  <c r="O31" s="1"/>
  <c r="BI31" i="4"/>
  <c r="J31" i="5" s="1"/>
  <c r="K31" s="1"/>
  <c r="BG31" i="4"/>
  <c r="F31" i="5" s="1"/>
  <c r="G31" s="1"/>
  <c r="BX29" i="4"/>
  <c r="V29" i="5" s="1"/>
  <c r="W29" s="1"/>
  <c r="BR29" i="4"/>
  <c r="R29" i="5" s="1"/>
  <c r="S29" s="1"/>
  <c r="BK29" i="4"/>
  <c r="N29" i="5" s="1"/>
  <c r="O29" s="1"/>
  <c r="BI29" i="4"/>
  <c r="J29" i="5" s="1"/>
  <c r="K29" s="1"/>
  <c r="BG29" i="4"/>
  <c r="F29" i="5" s="1"/>
  <c r="G29" s="1"/>
  <c r="BX27" i="4"/>
  <c r="BR27"/>
  <c r="BK27"/>
  <c r="BI27"/>
  <c r="BG27"/>
  <c r="BX25"/>
  <c r="BR25"/>
  <c r="BK25"/>
  <c r="BI25"/>
  <c r="BG25"/>
  <c r="BX24"/>
  <c r="BR24"/>
  <c r="BK24"/>
  <c r="BI24"/>
  <c r="BG24"/>
  <c r="BX22"/>
  <c r="BR22"/>
  <c r="BK22"/>
  <c r="BI22"/>
  <c r="BG22"/>
  <c r="BX19"/>
  <c r="BV19"/>
  <c r="BN19"/>
  <c r="BF19"/>
  <c r="BK19"/>
  <c r="BJ19"/>
  <c r="BH19"/>
  <c r="BG19"/>
  <c r="BX15"/>
  <c r="BV15"/>
  <c r="BN15"/>
  <c r="BF15"/>
  <c r="BK15"/>
  <c r="BJ15"/>
  <c r="BH15"/>
  <c r="BG15"/>
  <c r="BX11"/>
  <c r="BV11"/>
  <c r="BN11"/>
  <c r="BF11"/>
  <c r="BK11"/>
  <c r="BJ11"/>
  <c r="BH11"/>
  <c r="BG11"/>
  <c r="BX7"/>
  <c r="BV7"/>
  <c r="BN7"/>
  <c r="BF7"/>
  <c r="BK7"/>
  <c r="BJ7"/>
  <c r="BH7"/>
  <c r="BG7"/>
  <c r="BV20"/>
  <c r="BN20"/>
  <c r="BF20"/>
  <c r="BJ20"/>
  <c r="BH20"/>
  <c r="BV18"/>
  <c r="BN18"/>
  <c r="BF18"/>
  <c r="BJ18"/>
  <c r="BH18"/>
  <c r="BV16"/>
  <c r="BN16"/>
  <c r="BF16"/>
  <c r="BJ16"/>
  <c r="BH16"/>
  <c r="BV14"/>
  <c r="BN14"/>
  <c r="BF14"/>
  <c r="BJ14"/>
  <c r="BH14"/>
  <c r="BV12"/>
  <c r="BN12"/>
  <c r="BF12"/>
  <c r="BJ12"/>
  <c r="BH12"/>
  <c r="BV10"/>
  <c r="BN10"/>
  <c r="BF10"/>
  <c r="BJ10"/>
  <c r="BH10"/>
  <c r="BV8"/>
  <c r="BN8"/>
  <c r="BF8"/>
  <c r="BJ8"/>
  <c r="BH8"/>
  <c r="BV6"/>
  <c r="BN6"/>
  <c r="BF6"/>
  <c r="BJ6"/>
  <c r="BH6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D4"/>
  <c r="C4"/>
  <c r="B4"/>
  <c r="BF4"/>
  <c r="V35" i="6" l="1"/>
  <c r="W35" s="1"/>
  <c r="P34"/>
  <c r="Q34" s="1"/>
  <c r="T32"/>
  <c r="U32" s="1"/>
  <c r="T33"/>
  <c r="U33" s="1"/>
  <c r="T35"/>
  <c r="U35" s="1"/>
  <c r="P35"/>
  <c r="Q35" s="1"/>
  <c r="V34"/>
  <c r="W34" s="1"/>
  <c r="P33"/>
  <c r="Q33" s="1"/>
  <c r="V33"/>
  <c r="W33" s="1"/>
  <c r="N34"/>
  <c r="O34" s="1"/>
  <c r="L35"/>
  <c r="M35" s="1"/>
  <c r="P4"/>
  <c r="Q4" s="1"/>
  <c r="J32"/>
  <c r="K32" s="1"/>
  <c r="J32" i="5"/>
  <c r="K32" s="1"/>
  <c r="R32" i="6"/>
  <c r="S32" s="1"/>
  <c r="R32" i="5"/>
  <c r="S32" s="1"/>
  <c r="H33" i="6"/>
  <c r="I33" s="1"/>
  <c r="H33" i="5"/>
  <c r="I33" s="1"/>
  <c r="J34" i="6"/>
  <c r="K34" s="1"/>
  <c r="J34" i="5"/>
  <c r="K34" s="1"/>
  <c r="R34" i="6"/>
  <c r="S34" s="1"/>
  <c r="R34" i="5"/>
  <c r="S34" s="1"/>
  <c r="H35" i="6"/>
  <c r="I35" s="1"/>
  <c r="H35" i="5"/>
  <c r="I35" s="1"/>
  <c r="H32" i="6"/>
  <c r="I32" s="1"/>
  <c r="H32" i="5"/>
  <c r="I32" s="1"/>
  <c r="P32" i="6"/>
  <c r="Q32" s="1"/>
  <c r="P32" i="5"/>
  <c r="Q32" s="1"/>
  <c r="J33" i="6"/>
  <c r="K33" s="1"/>
  <c r="J33" i="5"/>
  <c r="K33" s="1"/>
  <c r="N33" i="6"/>
  <c r="O33" s="1"/>
  <c r="N33" i="5"/>
  <c r="O33" s="1"/>
  <c r="R33" i="6"/>
  <c r="S33" s="1"/>
  <c r="R33" i="5"/>
  <c r="S33" s="1"/>
  <c r="H34" i="6"/>
  <c r="I34" s="1"/>
  <c r="H34" i="5"/>
  <c r="I34" s="1"/>
  <c r="L34" i="6"/>
  <c r="M34" s="1"/>
  <c r="L34" i="5"/>
  <c r="M34" s="1"/>
  <c r="T34" i="6"/>
  <c r="U34" s="1"/>
  <c r="T34" i="5"/>
  <c r="U34" s="1"/>
  <c r="J35" i="6"/>
  <c r="K35" s="1"/>
  <c r="J35" i="5"/>
  <c r="K35" s="1"/>
  <c r="N35" i="6"/>
  <c r="O35" s="1"/>
  <c r="N35" i="5"/>
  <c r="O35" s="1"/>
  <c r="R35" i="6"/>
  <c r="S35" s="1"/>
  <c r="R35" i="5"/>
  <c r="S35" s="1"/>
  <c r="H4"/>
  <c r="I4" s="1"/>
  <c r="T4"/>
  <c r="U4" s="1"/>
  <c r="L32" i="6"/>
  <c r="M32" s="1"/>
  <c r="L6" i="5"/>
  <c r="M6" s="1"/>
  <c r="L6" i="6"/>
  <c r="M6" s="1"/>
  <c r="P6" i="5"/>
  <c r="Q6" s="1"/>
  <c r="P6" i="6"/>
  <c r="Q6" s="1"/>
  <c r="H8" i="5"/>
  <c r="I8" s="1"/>
  <c r="H8" i="6"/>
  <c r="I8" s="1"/>
  <c r="T8" i="5"/>
  <c r="U8" s="1"/>
  <c r="T8" i="6"/>
  <c r="U8" s="1"/>
  <c r="L10" i="5"/>
  <c r="M10" s="1"/>
  <c r="L10" i="6"/>
  <c r="M10" s="1"/>
  <c r="P10" i="5"/>
  <c r="Q10" s="1"/>
  <c r="P10" i="6"/>
  <c r="Q10" s="1"/>
  <c r="H12" i="5"/>
  <c r="I12" s="1"/>
  <c r="H12" i="6"/>
  <c r="I12" s="1"/>
  <c r="T12" i="5"/>
  <c r="U12" s="1"/>
  <c r="T12" i="6"/>
  <c r="U12" s="1"/>
  <c r="L14" i="5"/>
  <c r="M14" s="1"/>
  <c r="L14" i="6"/>
  <c r="M14" s="1"/>
  <c r="P14" i="5"/>
  <c r="Q14" s="1"/>
  <c r="P14" i="6"/>
  <c r="Q14" s="1"/>
  <c r="H16" i="5"/>
  <c r="I16" s="1"/>
  <c r="H16" i="6"/>
  <c r="I16" s="1"/>
  <c r="T16" i="5"/>
  <c r="U16" s="1"/>
  <c r="T16" i="6"/>
  <c r="U16" s="1"/>
  <c r="L18" i="5"/>
  <c r="M18" s="1"/>
  <c r="L18" i="6"/>
  <c r="M18" s="1"/>
  <c r="P18" i="5"/>
  <c r="Q18" s="1"/>
  <c r="P18" i="6"/>
  <c r="Q18" s="1"/>
  <c r="H20" i="5"/>
  <c r="I20" s="1"/>
  <c r="H20" i="6"/>
  <c r="I20" s="1"/>
  <c r="T20" i="5"/>
  <c r="U20" s="1"/>
  <c r="T20" i="6"/>
  <c r="U20" s="1"/>
  <c r="H7" i="5"/>
  <c r="I7" s="1"/>
  <c r="H7" i="6"/>
  <c r="I7" s="1"/>
  <c r="N7" i="5"/>
  <c r="O7" s="1"/>
  <c r="N7" i="6"/>
  <c r="O7" s="1"/>
  <c r="P7" i="5"/>
  <c r="Q7" s="1"/>
  <c r="P7" i="6"/>
  <c r="Q7" s="1"/>
  <c r="V7" i="5"/>
  <c r="W7" s="1"/>
  <c r="V7" i="6"/>
  <c r="W7" s="1"/>
  <c r="H11" i="5"/>
  <c r="I11" s="1"/>
  <c r="H11" i="6"/>
  <c r="I11" s="1"/>
  <c r="N11" i="5"/>
  <c r="O11" s="1"/>
  <c r="N11" i="6"/>
  <c r="O11" s="1"/>
  <c r="P11" i="5"/>
  <c r="Q11" s="1"/>
  <c r="P11" i="6"/>
  <c r="Q11" s="1"/>
  <c r="V11" i="5"/>
  <c r="W11" s="1"/>
  <c r="V11" i="6"/>
  <c r="W11" s="1"/>
  <c r="H15" i="5"/>
  <c r="I15" s="1"/>
  <c r="H15" i="6"/>
  <c r="I15" s="1"/>
  <c r="N15" i="5"/>
  <c r="O15" s="1"/>
  <c r="N15" i="6"/>
  <c r="O15" s="1"/>
  <c r="P15" i="5"/>
  <c r="Q15" s="1"/>
  <c r="P15" i="6"/>
  <c r="Q15" s="1"/>
  <c r="V15" i="5"/>
  <c r="W15" s="1"/>
  <c r="V15" i="6"/>
  <c r="W15" s="1"/>
  <c r="H19" i="5"/>
  <c r="I19" s="1"/>
  <c r="H19" i="6"/>
  <c r="I19" s="1"/>
  <c r="N19" i="5"/>
  <c r="O19" s="1"/>
  <c r="N19" i="6"/>
  <c r="O19" s="1"/>
  <c r="P19" i="5"/>
  <c r="Q19" s="1"/>
  <c r="P19" i="6"/>
  <c r="Q19" s="1"/>
  <c r="V19" i="5"/>
  <c r="W19" s="1"/>
  <c r="V19" i="6"/>
  <c r="W19" s="1"/>
  <c r="J22" i="5"/>
  <c r="K22" s="1"/>
  <c r="J22" i="6"/>
  <c r="K22" s="1"/>
  <c r="R22" i="5"/>
  <c r="S22" s="1"/>
  <c r="R22" i="6"/>
  <c r="S22" s="1"/>
  <c r="F24" i="5"/>
  <c r="G24" s="1"/>
  <c r="F24" i="6"/>
  <c r="G24" s="1"/>
  <c r="N24" i="5"/>
  <c r="O24" s="1"/>
  <c r="N24" i="6"/>
  <c r="O24" s="1"/>
  <c r="V24" i="5"/>
  <c r="W24" s="1"/>
  <c r="V24" i="6"/>
  <c r="W24" s="1"/>
  <c r="J25" i="5"/>
  <c r="K25" s="1"/>
  <c r="J25" i="6"/>
  <c r="K25" s="1"/>
  <c r="R25" i="5"/>
  <c r="S25" s="1"/>
  <c r="R25" i="6"/>
  <c r="S25" s="1"/>
  <c r="F27" i="5"/>
  <c r="G27" s="1"/>
  <c r="F27" i="6"/>
  <c r="G27" s="1"/>
  <c r="N27" i="5"/>
  <c r="O27" s="1"/>
  <c r="N27" i="6"/>
  <c r="O27" s="1"/>
  <c r="V27" i="5"/>
  <c r="W27" s="1"/>
  <c r="V27" i="6"/>
  <c r="W27" s="1"/>
  <c r="J29"/>
  <c r="K29" s="1"/>
  <c r="R29"/>
  <c r="S29" s="1"/>
  <c r="F31"/>
  <c r="G31" s="1"/>
  <c r="N31"/>
  <c r="O31" s="1"/>
  <c r="V31"/>
  <c r="W31" s="1"/>
  <c r="F5" i="5"/>
  <c r="G5" s="1"/>
  <c r="F5" i="6"/>
  <c r="G5" s="1"/>
  <c r="L5" i="5"/>
  <c r="M5" s="1"/>
  <c r="L5" i="6"/>
  <c r="M5" s="1"/>
  <c r="T5" i="5"/>
  <c r="U5" s="1"/>
  <c r="T5" i="6"/>
  <c r="U5" s="1"/>
  <c r="F9" i="5"/>
  <c r="G9" s="1"/>
  <c r="F9" i="6"/>
  <c r="G9" s="1"/>
  <c r="L9" i="5"/>
  <c r="M9" s="1"/>
  <c r="L9" i="6"/>
  <c r="M9" s="1"/>
  <c r="T9" i="5"/>
  <c r="U9" s="1"/>
  <c r="T9" i="6"/>
  <c r="U9" s="1"/>
  <c r="F13" i="5"/>
  <c r="G13" s="1"/>
  <c r="F13" i="6"/>
  <c r="G13" s="1"/>
  <c r="L13" i="5"/>
  <c r="M13" s="1"/>
  <c r="L13" i="6"/>
  <c r="M13" s="1"/>
  <c r="T13" i="5"/>
  <c r="U13" s="1"/>
  <c r="T13" i="6"/>
  <c r="U13" s="1"/>
  <c r="F17" i="5"/>
  <c r="G17" s="1"/>
  <c r="F17" i="6"/>
  <c r="G17" s="1"/>
  <c r="L17" i="5"/>
  <c r="M17" s="1"/>
  <c r="L17" i="6"/>
  <c r="M17" s="1"/>
  <c r="T17" i="5"/>
  <c r="U17" s="1"/>
  <c r="T17" i="6"/>
  <c r="U17" s="1"/>
  <c r="F21" i="5"/>
  <c r="G21" s="1"/>
  <c r="F21" i="6"/>
  <c r="G21" s="1"/>
  <c r="L21" i="5"/>
  <c r="M21" s="1"/>
  <c r="L21" i="6"/>
  <c r="M21" s="1"/>
  <c r="T21" i="5"/>
  <c r="U21" s="1"/>
  <c r="T21" i="6"/>
  <c r="U21" s="1"/>
  <c r="F23" i="5"/>
  <c r="G23" s="1"/>
  <c r="F23" i="6"/>
  <c r="G23" s="1"/>
  <c r="N23" i="5"/>
  <c r="O23" s="1"/>
  <c r="N23" i="6"/>
  <c r="O23" s="1"/>
  <c r="V23" i="5"/>
  <c r="W23" s="1"/>
  <c r="V23" i="6"/>
  <c r="W23" s="1"/>
  <c r="F26" i="5"/>
  <c r="G26" s="1"/>
  <c r="F26" i="6"/>
  <c r="G26" s="1"/>
  <c r="N26" i="5"/>
  <c r="O26" s="1"/>
  <c r="N26" i="6"/>
  <c r="O26" s="1"/>
  <c r="V26" i="5"/>
  <c r="W26" s="1"/>
  <c r="V26" i="6"/>
  <c r="W26" s="1"/>
  <c r="J28" i="5"/>
  <c r="K28" s="1"/>
  <c r="J28" i="6"/>
  <c r="K28" s="1"/>
  <c r="R28" i="5"/>
  <c r="S28" s="1"/>
  <c r="R28" i="6"/>
  <c r="S28" s="1"/>
  <c r="F30"/>
  <c r="G30" s="1"/>
  <c r="N30"/>
  <c r="O30" s="1"/>
  <c r="V30"/>
  <c r="W30" s="1"/>
  <c r="J9" i="5"/>
  <c r="K9" s="1"/>
  <c r="J9" i="6"/>
  <c r="K9" s="1"/>
  <c r="H23" i="5"/>
  <c r="I23" s="1"/>
  <c r="H23" i="6"/>
  <c r="I23" s="1"/>
  <c r="H26" i="5"/>
  <c r="I26" s="1"/>
  <c r="H26" i="6"/>
  <c r="I26" s="1"/>
  <c r="H28" i="5"/>
  <c r="I28" s="1"/>
  <c r="H28" i="6"/>
  <c r="I28" s="1"/>
  <c r="H30"/>
  <c r="I30" s="1"/>
  <c r="J6" i="5"/>
  <c r="K6" s="1"/>
  <c r="J6" i="6"/>
  <c r="K6" s="1"/>
  <c r="J7" i="5"/>
  <c r="K7" s="1"/>
  <c r="J7" i="6"/>
  <c r="K7" s="1"/>
  <c r="N10" i="5"/>
  <c r="O10" s="1"/>
  <c r="N10" i="6"/>
  <c r="O10" s="1"/>
  <c r="J12" i="5"/>
  <c r="K12" s="1"/>
  <c r="J12" i="6"/>
  <c r="K12" s="1"/>
  <c r="J13" i="5"/>
  <c r="K13" s="1"/>
  <c r="J13" i="6"/>
  <c r="K13" s="1"/>
  <c r="F16" i="5"/>
  <c r="G16" s="1"/>
  <c r="F16" i="6"/>
  <c r="G16" s="1"/>
  <c r="V16" i="5"/>
  <c r="W16" s="1"/>
  <c r="V16" i="6"/>
  <c r="W16" s="1"/>
  <c r="H22" i="5"/>
  <c r="I22" s="1"/>
  <c r="H22" i="6"/>
  <c r="I22" s="1"/>
  <c r="H24" i="5"/>
  <c r="I24" s="1"/>
  <c r="H24" i="6"/>
  <c r="I24" s="1"/>
  <c r="H25" i="5"/>
  <c r="I25" s="1"/>
  <c r="H25" i="6"/>
  <c r="I25" s="1"/>
  <c r="H27" i="5"/>
  <c r="I27" s="1"/>
  <c r="H27" i="6"/>
  <c r="I27" s="1"/>
  <c r="H29"/>
  <c r="I29" s="1"/>
  <c r="H31"/>
  <c r="I31" s="1"/>
  <c r="J5" i="5"/>
  <c r="K5" s="1"/>
  <c r="J5" i="6"/>
  <c r="K5" s="1"/>
  <c r="F8" i="5"/>
  <c r="G8" s="1"/>
  <c r="F8" i="6"/>
  <c r="G8" s="1"/>
  <c r="V8" i="5"/>
  <c r="W8" s="1"/>
  <c r="V8" i="6"/>
  <c r="W8" s="1"/>
  <c r="J14" i="5"/>
  <c r="K14" s="1"/>
  <c r="J14" i="6"/>
  <c r="K14" s="1"/>
  <c r="J15" i="5"/>
  <c r="K15" s="1"/>
  <c r="J15" i="6"/>
  <c r="K15" s="1"/>
  <c r="N18" i="5"/>
  <c r="O18" s="1"/>
  <c r="N18" i="6"/>
  <c r="O18" s="1"/>
  <c r="J20" i="5"/>
  <c r="K20" s="1"/>
  <c r="J20" i="6"/>
  <c r="K20" s="1"/>
  <c r="J21" i="5"/>
  <c r="K21" s="1"/>
  <c r="J21" i="6"/>
  <c r="K21" s="1"/>
  <c r="J18" i="5"/>
  <c r="K18" s="1"/>
  <c r="J18" i="6"/>
  <c r="K18" s="1"/>
  <c r="V6" i="5"/>
  <c r="W6" s="1"/>
  <c r="V6" i="6"/>
  <c r="W6" s="1"/>
  <c r="R8" i="5"/>
  <c r="S8" s="1"/>
  <c r="R8" i="6"/>
  <c r="S8" s="1"/>
  <c r="F14" i="5"/>
  <c r="G14" s="1"/>
  <c r="F14" i="6"/>
  <c r="G14" s="1"/>
  <c r="N20" i="5"/>
  <c r="O20" s="1"/>
  <c r="N20" i="6"/>
  <c r="O20" s="1"/>
  <c r="L23" i="5"/>
  <c r="M23" s="1"/>
  <c r="L23" i="6"/>
  <c r="M23" s="1"/>
  <c r="N12" i="5"/>
  <c r="O12" s="1"/>
  <c r="N12" i="6"/>
  <c r="O12" s="1"/>
  <c r="J16" i="5"/>
  <c r="K16" s="1"/>
  <c r="J16" i="6"/>
  <c r="K16" s="1"/>
  <c r="L22" i="5"/>
  <c r="M22" s="1"/>
  <c r="L22" i="6"/>
  <c r="M22" s="1"/>
  <c r="V4" i="5"/>
  <c r="W4" s="1"/>
  <c r="V4" i="6"/>
  <c r="W4" s="1"/>
  <c r="F4" i="5"/>
  <c r="G4" s="1"/>
  <c r="F4" i="6"/>
  <c r="G4" s="1"/>
  <c r="L4" i="5"/>
  <c r="M4" s="1"/>
  <c r="L4" i="6"/>
  <c r="M4" s="1"/>
  <c r="V14" i="5"/>
  <c r="W14" s="1"/>
  <c r="V14" i="6"/>
  <c r="W14" s="1"/>
  <c r="N6" i="5"/>
  <c r="O6" s="1"/>
  <c r="N6" i="6"/>
  <c r="O6" s="1"/>
  <c r="T25" i="5"/>
  <c r="U25" s="1"/>
  <c r="T25" i="6"/>
  <c r="U25" s="1"/>
  <c r="T27" i="5"/>
  <c r="U27" s="1"/>
  <c r="T27" i="6"/>
  <c r="U27" s="1"/>
  <c r="T29"/>
  <c r="U29" s="1"/>
  <c r="T31"/>
  <c r="U31" s="1"/>
  <c r="R10" i="5"/>
  <c r="S10" s="1"/>
  <c r="R10" i="6"/>
  <c r="S10" s="1"/>
  <c r="L31"/>
  <c r="M31" s="1"/>
  <c r="R7" i="5"/>
  <c r="S7" s="1"/>
  <c r="R7" i="6"/>
  <c r="S7" s="1"/>
  <c r="L29"/>
  <c r="M29" s="1"/>
  <c r="R9" i="5"/>
  <c r="S9" s="1"/>
  <c r="R9" i="6"/>
  <c r="S9" s="1"/>
  <c r="R16" i="5"/>
  <c r="S16" s="1"/>
  <c r="R16" i="6"/>
  <c r="S16" s="1"/>
  <c r="T22" i="5"/>
  <c r="U22" s="1"/>
  <c r="T22" i="6"/>
  <c r="U22" s="1"/>
  <c r="L26" i="5"/>
  <c r="M26" s="1"/>
  <c r="L26" i="6"/>
  <c r="M26" s="1"/>
  <c r="L30"/>
  <c r="M30" s="1"/>
  <c r="H6" i="5"/>
  <c r="I6" s="1"/>
  <c r="H6" i="6"/>
  <c r="I6" s="1"/>
  <c r="T6" i="5"/>
  <c r="U6" s="1"/>
  <c r="T6" i="6"/>
  <c r="U6" s="1"/>
  <c r="L8" i="5"/>
  <c r="M8" s="1"/>
  <c r="L8" i="6"/>
  <c r="M8" s="1"/>
  <c r="P8" i="5"/>
  <c r="Q8" s="1"/>
  <c r="P8" i="6"/>
  <c r="Q8" s="1"/>
  <c r="H10" i="5"/>
  <c r="I10" s="1"/>
  <c r="H10" i="6"/>
  <c r="I10" s="1"/>
  <c r="T10" i="5"/>
  <c r="U10" s="1"/>
  <c r="T10" i="6"/>
  <c r="U10" s="1"/>
  <c r="L12" i="5"/>
  <c r="M12" s="1"/>
  <c r="L12" i="6"/>
  <c r="M12" s="1"/>
  <c r="P12" i="5"/>
  <c r="Q12" s="1"/>
  <c r="P12" i="6"/>
  <c r="Q12" s="1"/>
  <c r="H14" i="5"/>
  <c r="I14" s="1"/>
  <c r="H14" i="6"/>
  <c r="I14" s="1"/>
  <c r="T14" i="5"/>
  <c r="U14" s="1"/>
  <c r="T14" i="6"/>
  <c r="U14" s="1"/>
  <c r="L16" i="5"/>
  <c r="M16" s="1"/>
  <c r="L16" i="6"/>
  <c r="M16" s="1"/>
  <c r="P16" i="5"/>
  <c r="Q16" s="1"/>
  <c r="P16" i="6"/>
  <c r="Q16" s="1"/>
  <c r="H18" i="5"/>
  <c r="I18" s="1"/>
  <c r="H18" i="6"/>
  <c r="I18" s="1"/>
  <c r="T18" i="5"/>
  <c r="U18" s="1"/>
  <c r="T18" i="6"/>
  <c r="U18" s="1"/>
  <c r="L20" i="5"/>
  <c r="M20" s="1"/>
  <c r="L20" i="6"/>
  <c r="M20" s="1"/>
  <c r="P20" i="5"/>
  <c r="Q20" s="1"/>
  <c r="P20" i="6"/>
  <c r="Q20" s="1"/>
  <c r="F7" i="5"/>
  <c r="G7" s="1"/>
  <c r="F7" i="6"/>
  <c r="G7" s="1"/>
  <c r="L7" i="5"/>
  <c r="M7" s="1"/>
  <c r="L7" i="6"/>
  <c r="M7" s="1"/>
  <c r="T7" i="5"/>
  <c r="U7" s="1"/>
  <c r="T7" i="6"/>
  <c r="U7" s="1"/>
  <c r="F11" i="5"/>
  <c r="G11" s="1"/>
  <c r="F11" i="6"/>
  <c r="G11" s="1"/>
  <c r="L11" i="5"/>
  <c r="M11" s="1"/>
  <c r="L11" i="6"/>
  <c r="M11" s="1"/>
  <c r="T11" i="5"/>
  <c r="U11" s="1"/>
  <c r="T11" i="6"/>
  <c r="U11" s="1"/>
  <c r="F15" i="5"/>
  <c r="G15" s="1"/>
  <c r="F15" i="6"/>
  <c r="G15" s="1"/>
  <c r="L15" i="5"/>
  <c r="M15" s="1"/>
  <c r="L15" i="6"/>
  <c r="M15" s="1"/>
  <c r="T15" i="5"/>
  <c r="U15" s="1"/>
  <c r="T15" i="6"/>
  <c r="U15" s="1"/>
  <c r="F19" i="5"/>
  <c r="G19" s="1"/>
  <c r="F19" i="6"/>
  <c r="G19" s="1"/>
  <c r="L19" i="5"/>
  <c r="M19" s="1"/>
  <c r="L19" i="6"/>
  <c r="M19" s="1"/>
  <c r="T19" i="5"/>
  <c r="U19" s="1"/>
  <c r="T19" i="6"/>
  <c r="U19" s="1"/>
  <c r="F22" i="5"/>
  <c r="G22" s="1"/>
  <c r="F22" i="6"/>
  <c r="G22" s="1"/>
  <c r="N22" i="5"/>
  <c r="O22" s="1"/>
  <c r="N22" i="6"/>
  <c r="O22" s="1"/>
  <c r="V22" i="5"/>
  <c r="W22" s="1"/>
  <c r="V22" i="6"/>
  <c r="W22" s="1"/>
  <c r="J24" i="5"/>
  <c r="K24" s="1"/>
  <c r="J24" i="6"/>
  <c r="K24" s="1"/>
  <c r="R24" i="5"/>
  <c r="S24" s="1"/>
  <c r="R24" i="6"/>
  <c r="S24" s="1"/>
  <c r="F25" i="5"/>
  <c r="G25" s="1"/>
  <c r="F25" i="6"/>
  <c r="G25" s="1"/>
  <c r="N25" i="5"/>
  <c r="O25" s="1"/>
  <c r="N25" i="6"/>
  <c r="O25" s="1"/>
  <c r="V25" i="5"/>
  <c r="W25" s="1"/>
  <c r="V25" i="6"/>
  <c r="W25" s="1"/>
  <c r="J27" i="5"/>
  <c r="K27" s="1"/>
  <c r="J27" i="6"/>
  <c r="K27" s="1"/>
  <c r="R27" i="5"/>
  <c r="S27" s="1"/>
  <c r="R27" i="6"/>
  <c r="S27" s="1"/>
  <c r="F29"/>
  <c r="G29" s="1"/>
  <c r="N29"/>
  <c r="O29" s="1"/>
  <c r="V29"/>
  <c r="W29" s="1"/>
  <c r="J31"/>
  <c r="K31" s="1"/>
  <c r="R31"/>
  <c r="S31" s="1"/>
  <c r="H5" i="5"/>
  <c r="I5" s="1"/>
  <c r="H5" i="6"/>
  <c r="I5" s="1"/>
  <c r="N5" i="5"/>
  <c r="O5" s="1"/>
  <c r="N5" i="6"/>
  <c r="O5" s="1"/>
  <c r="P5" i="5"/>
  <c r="Q5" s="1"/>
  <c r="P5" i="6"/>
  <c r="Q5" s="1"/>
  <c r="V5" i="5"/>
  <c r="W5" s="1"/>
  <c r="V5" i="6"/>
  <c r="W5" s="1"/>
  <c r="H9" i="5"/>
  <c r="I9" s="1"/>
  <c r="H9" i="6"/>
  <c r="I9" s="1"/>
  <c r="N9" i="5"/>
  <c r="O9" s="1"/>
  <c r="N9" i="6"/>
  <c r="O9" s="1"/>
  <c r="P9" i="5"/>
  <c r="Q9" s="1"/>
  <c r="P9" i="6"/>
  <c r="Q9" s="1"/>
  <c r="V9" i="5"/>
  <c r="W9" s="1"/>
  <c r="V9" i="6"/>
  <c r="W9" s="1"/>
  <c r="H13" i="5"/>
  <c r="I13" s="1"/>
  <c r="H13" i="6"/>
  <c r="I13" s="1"/>
  <c r="N13" i="5"/>
  <c r="O13" s="1"/>
  <c r="N13" i="6"/>
  <c r="O13" s="1"/>
  <c r="P13" i="5"/>
  <c r="Q13" s="1"/>
  <c r="P13" i="6"/>
  <c r="Q13" s="1"/>
  <c r="V13" i="5"/>
  <c r="W13" s="1"/>
  <c r="V13" i="6"/>
  <c r="W13" s="1"/>
  <c r="H17" i="5"/>
  <c r="I17" s="1"/>
  <c r="H17" i="6"/>
  <c r="I17" s="1"/>
  <c r="N17" i="5"/>
  <c r="O17" s="1"/>
  <c r="N17" i="6"/>
  <c r="O17" s="1"/>
  <c r="P17" i="5"/>
  <c r="Q17" s="1"/>
  <c r="P17" i="6"/>
  <c r="Q17" s="1"/>
  <c r="V17" i="5"/>
  <c r="W17" s="1"/>
  <c r="V17" i="6"/>
  <c r="W17" s="1"/>
  <c r="H21" i="5"/>
  <c r="I21" s="1"/>
  <c r="H21" i="6"/>
  <c r="I21" s="1"/>
  <c r="N21" i="5"/>
  <c r="O21" s="1"/>
  <c r="N21" i="6"/>
  <c r="O21" s="1"/>
  <c r="P21" i="5"/>
  <c r="Q21" s="1"/>
  <c r="P21" i="6"/>
  <c r="Q21" s="1"/>
  <c r="V21" i="5"/>
  <c r="W21" s="1"/>
  <c r="V21" i="6"/>
  <c r="W21" s="1"/>
  <c r="J23" i="5"/>
  <c r="K23" s="1"/>
  <c r="J23" i="6"/>
  <c r="K23" s="1"/>
  <c r="R23" i="5"/>
  <c r="S23" s="1"/>
  <c r="R23" i="6"/>
  <c r="S23" s="1"/>
  <c r="J26" i="5"/>
  <c r="K26" s="1"/>
  <c r="J26" i="6"/>
  <c r="K26" s="1"/>
  <c r="R26" i="5"/>
  <c r="S26" s="1"/>
  <c r="R26" i="6"/>
  <c r="S26" s="1"/>
  <c r="F28" i="5"/>
  <c r="G28" s="1"/>
  <c r="F28" i="6"/>
  <c r="G28" s="1"/>
  <c r="N28" i="5"/>
  <c r="O28" s="1"/>
  <c r="N28" i="6"/>
  <c r="O28" s="1"/>
  <c r="V28" i="5"/>
  <c r="W28" s="1"/>
  <c r="V28" i="6"/>
  <c r="W28" s="1"/>
  <c r="J30"/>
  <c r="K30" s="1"/>
  <c r="R30"/>
  <c r="S30" s="1"/>
  <c r="J17" i="5"/>
  <c r="K17" s="1"/>
  <c r="J17" i="6"/>
  <c r="K17" s="1"/>
  <c r="P23" i="5"/>
  <c r="Q23" s="1"/>
  <c r="P23" i="6"/>
  <c r="Q23" s="1"/>
  <c r="P26" i="5"/>
  <c r="Q26" s="1"/>
  <c r="P26" i="6"/>
  <c r="Q26" s="1"/>
  <c r="P28" i="5"/>
  <c r="Q28" s="1"/>
  <c r="P28" i="6"/>
  <c r="Q28" s="1"/>
  <c r="P30"/>
  <c r="Q30" s="1"/>
  <c r="R6" i="5"/>
  <c r="S6" s="1"/>
  <c r="R6" i="6"/>
  <c r="S6" s="1"/>
  <c r="F10" i="5"/>
  <c r="G10" s="1"/>
  <c r="F10" i="6"/>
  <c r="G10" s="1"/>
  <c r="V10" i="5"/>
  <c r="W10" s="1"/>
  <c r="V10" i="6"/>
  <c r="W10" s="1"/>
  <c r="R12" i="5"/>
  <c r="S12" s="1"/>
  <c r="R12" i="6"/>
  <c r="S12" s="1"/>
  <c r="R13" i="5"/>
  <c r="S13" s="1"/>
  <c r="R13" i="6"/>
  <c r="S13" s="1"/>
  <c r="N16" i="5"/>
  <c r="O16" s="1"/>
  <c r="N16" i="6"/>
  <c r="O16" s="1"/>
  <c r="R19" i="5"/>
  <c r="S19" s="1"/>
  <c r="R19" i="6"/>
  <c r="S19" s="1"/>
  <c r="P22" i="5"/>
  <c r="Q22" s="1"/>
  <c r="P22" i="6"/>
  <c r="Q22" s="1"/>
  <c r="T23" i="5"/>
  <c r="U23" s="1"/>
  <c r="T23" i="6"/>
  <c r="U23" s="1"/>
  <c r="P24" i="5"/>
  <c r="Q24" s="1"/>
  <c r="P24" i="6"/>
  <c r="Q24" s="1"/>
  <c r="P25" i="5"/>
  <c r="Q25" s="1"/>
  <c r="P25" i="6"/>
  <c r="Q25" s="1"/>
  <c r="T26" i="5"/>
  <c r="U26" s="1"/>
  <c r="T26" i="6"/>
  <c r="U26" s="1"/>
  <c r="P27" i="5"/>
  <c r="Q27" s="1"/>
  <c r="P27" i="6"/>
  <c r="Q27" s="1"/>
  <c r="T28" i="5"/>
  <c r="U28" s="1"/>
  <c r="T28" i="6"/>
  <c r="U28" s="1"/>
  <c r="P29"/>
  <c r="Q29" s="1"/>
  <c r="T30"/>
  <c r="U30" s="1"/>
  <c r="P31"/>
  <c r="Q31" s="1"/>
  <c r="R5" i="5"/>
  <c r="S5" s="1"/>
  <c r="R5" i="6"/>
  <c r="S5" s="1"/>
  <c r="N8" i="5"/>
  <c r="O8" s="1"/>
  <c r="N8" i="6"/>
  <c r="O8" s="1"/>
  <c r="R11" i="5"/>
  <c r="S11" s="1"/>
  <c r="R11" i="6"/>
  <c r="S11" s="1"/>
  <c r="R14" i="5"/>
  <c r="S14" s="1"/>
  <c r="R14" i="6"/>
  <c r="S14" s="1"/>
  <c r="F18" i="5"/>
  <c r="G18" s="1"/>
  <c r="F18" i="6"/>
  <c r="G18" s="1"/>
  <c r="V18" i="5"/>
  <c r="W18" s="1"/>
  <c r="V18" i="6"/>
  <c r="W18" s="1"/>
  <c r="R20" i="5"/>
  <c r="S20" s="1"/>
  <c r="R20" i="6"/>
  <c r="S20" s="1"/>
  <c r="R21" i="5"/>
  <c r="S21" s="1"/>
  <c r="R21" i="6"/>
  <c r="S21" s="1"/>
  <c r="N14" i="5"/>
  <c r="O14" s="1"/>
  <c r="N14" i="6"/>
  <c r="O14" s="1"/>
  <c r="F6" i="5"/>
  <c r="G6" s="1"/>
  <c r="F6" i="6"/>
  <c r="G6" s="1"/>
  <c r="J8" i="5"/>
  <c r="K8" s="1"/>
  <c r="J8" i="6"/>
  <c r="K8" s="1"/>
  <c r="J11" i="5"/>
  <c r="K11" s="1"/>
  <c r="J11" i="6"/>
  <c r="K11" s="1"/>
  <c r="R17" i="5"/>
  <c r="S17" s="1"/>
  <c r="R17" i="6"/>
  <c r="S17" s="1"/>
  <c r="V20" i="5"/>
  <c r="W20" s="1"/>
  <c r="V20" i="6"/>
  <c r="W20" s="1"/>
  <c r="J10" i="5"/>
  <c r="K10" s="1"/>
  <c r="J10" i="6"/>
  <c r="K10" s="1"/>
  <c r="R15" i="5"/>
  <c r="S15" s="1"/>
  <c r="R15" i="6"/>
  <c r="S15" s="1"/>
  <c r="J19" i="5"/>
  <c r="K19" s="1"/>
  <c r="J19" i="6"/>
  <c r="K19" s="1"/>
  <c r="L24" i="5"/>
  <c r="M24" s="1"/>
  <c r="L24" i="6"/>
  <c r="M24" s="1"/>
  <c r="N4" i="5"/>
  <c r="O4" s="1"/>
  <c r="N4" i="6"/>
  <c r="O4" s="1"/>
  <c r="R4" i="5"/>
  <c r="S4" s="1"/>
  <c r="R4" i="6"/>
  <c r="S4" s="1"/>
  <c r="J4" i="5"/>
  <c r="K4" s="1"/>
  <c r="J4" i="6"/>
  <c r="K4" s="1"/>
  <c r="R18" i="5"/>
  <c r="S18" s="1"/>
  <c r="R18" i="6"/>
  <c r="S18" s="1"/>
  <c r="L27" i="5"/>
  <c r="M27" s="1"/>
  <c r="L27" i="6"/>
  <c r="M27" s="1"/>
  <c r="V12" i="5"/>
  <c r="W12" s="1"/>
  <c r="V12" i="6"/>
  <c r="W12" s="1"/>
  <c r="L25" i="5"/>
  <c r="M25" s="1"/>
  <c r="L25" i="6"/>
  <c r="M25" s="1"/>
  <c r="F12" i="5"/>
  <c r="G12" s="1"/>
  <c r="F12" i="6"/>
  <c r="G12" s="1"/>
  <c r="F20" i="5"/>
  <c r="G20" s="1"/>
  <c r="F20" i="6"/>
  <c r="G20" s="1"/>
  <c r="T24" i="5"/>
  <c r="U24" s="1"/>
  <c r="T24" i="6"/>
  <c r="U24" s="1"/>
  <c r="L28" i="5"/>
  <c r="M28" s="1"/>
  <c r="L28" i="6"/>
  <c r="M28" s="1"/>
  <c r="J6" i="1" l="1"/>
  <c r="I6"/>
  <c r="H6"/>
  <c r="G6"/>
  <c r="F6"/>
  <c r="E7"/>
  <c r="C7"/>
</calcChain>
</file>

<file path=xl/sharedStrings.xml><?xml version="1.0" encoding="utf-8"?>
<sst xmlns="http://schemas.openxmlformats.org/spreadsheetml/2006/main" count="584" uniqueCount="253">
  <si>
    <t>ที่</t>
  </si>
  <si>
    <t>ห้อง</t>
  </si>
  <si>
    <t>ประจำตัว</t>
  </si>
  <si>
    <t>ชื่อ-สกุล</t>
  </si>
  <si>
    <t>เพศ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</si>
  <si>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</si>
  <si>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</si>
  <si>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</si>
  <si>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</si>
  <si>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</si>
  <si>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</si>
  <si>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</si>
  <si>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</si>
  <si>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</si>
  <si>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</si>
  <si>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</si>
  <si>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</si>
  <si>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</si>
  <si>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</si>
  <si>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</si>
  <si>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</si>
  <si>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</si>
  <si>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</si>
  <si>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</si>
  <si>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</si>
  <si>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</si>
  <si>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</si>
  <si>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</si>
  <si>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</si>
  <si>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</si>
  <si>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</si>
  <si>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</si>
  <si>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</si>
  <si>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</si>
  <si>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</si>
  <si>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</si>
  <si>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</si>
  <si>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</si>
  <si>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</si>
  <si>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</si>
  <si>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</si>
  <si>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</si>
  <si>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</si>
  <si>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</si>
  <si>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</si>
  <si>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หมายเหตุ  ไม่ควรปรับแก้ข้อมูลที่เป็นแถบสีฟ้า</t>
  </si>
  <si>
    <t>การแปรผลคะแนน EQ ระบบดูแล ช่วยเหลือนักเรียน</t>
  </si>
  <si>
    <t>ด้านดี</t>
  </si>
  <si>
    <t>เห็นใจผู้อื่น</t>
  </si>
  <si>
    <t>รับผิดชอบ</t>
  </si>
  <si>
    <t>1.1 การควบคุมตนเอง</t>
  </si>
  <si>
    <t>1.2 เห็นใจผู้อื่น</t>
  </si>
  <si>
    <t>1.3 รับผิดชอบ</t>
  </si>
  <si>
    <t>2.1 มีแรงจูงใจ</t>
  </si>
  <si>
    <t>2.2 ตัดสินและแก้ปัญหา</t>
  </si>
  <si>
    <t>2.3 สัมพันธภาพ</t>
  </si>
  <si>
    <t>3.2 พอใจชีวิต</t>
  </si>
  <si>
    <t>3.3 สุขสงบทางใจ</t>
  </si>
  <si>
    <t>3.1ภูมิใจตนเอง</t>
  </si>
  <si>
    <t>ด้านเก่ง</t>
  </si>
  <si>
    <t>ด้านสุข</t>
  </si>
  <si>
    <t>ควบคุมตนเอง</t>
  </si>
  <si>
    <t>มีแรงจูงใจ</t>
  </si>
  <si>
    <t>ตัดสินและแก้ปัญหา</t>
  </si>
  <si>
    <t>สัมพันธภาพ</t>
  </si>
  <si>
    <t>ภูมิใจตนเอง</t>
  </si>
  <si>
    <t>พอใจชีวิต</t>
  </si>
  <si>
    <t>สุขสงบทางใจ</t>
  </si>
  <si>
    <t>แบบประเมินความฉลาดทางอารมณ์</t>
  </si>
  <si>
    <t>ชื่อ-นามสกุล.....................................................................................................................เลขที่..............ชั้น.............</t>
  </si>
  <si>
    <t>ข้อ</t>
  </si>
  <si>
    <t>หัวข้อประเมิน</t>
  </si>
  <si>
    <t>ไม่จริง</t>
  </si>
  <si>
    <t>จริง
บางครั้ง</t>
  </si>
  <si>
    <t>ค่อน
ข้างจริง</t>
  </si>
  <si>
    <t>จริงมาก</t>
  </si>
  <si>
    <t>เวลาโกรธหรือไม่สบาย ฉันรับรู้ได้ว่าเกิดอะไรขึ้นกับฉัน</t>
  </si>
  <si>
    <t>ฉันบอกไม่ได้ว่าอะไรทำให้ฉันรู้สึกโกรธ</t>
  </si>
  <si>
    <t>เมื่อถูกขัดใจ ฉันมักรู้สึกหงุดหงิดจนควบคุมอารมณ์ไม่ได้</t>
  </si>
  <si>
    <t>ฉันสามารถคอยเพื่อให้บรรลุเป้าหมายที่พอใจ</t>
  </si>
  <si>
    <t>ฉันมักมีปฏิกิริยาโต้ตอบรุนแรงต่อปัญหาเพียงเล็กน้อย</t>
  </si>
  <si>
    <t>เมื่อถูกบังคับให้ทำในสิ่งที่ไม่ชอบ ฉันจะอธิบายเหตุผลจนผู้อื่นยอมรับได้</t>
  </si>
  <si>
    <t>ฉันสังเกตได้ เมื่อคนใกล้ชิดมีอารมณ์เปลี่ยนแปลง</t>
  </si>
  <si>
    <t>ฉันไม่สนใจกับความทุกข์ของผู้อื่นที่ฉันไม่รู้จัก</t>
  </si>
  <si>
    <t>ฉันไม่ยอมรับในสิ่งที่ผู้อื่นทำต่างจากที่ฉันคิด</t>
  </si>
  <si>
    <t>ฉันยอมรับได้ว่าผู้อื่นก็อาจมีเหตุผลที่จะไม่พอใจการกระทำของฉัน</t>
  </si>
  <si>
    <t>ฉันรู้สึกว่าผู้อื่นชอบเรียกร้องความสนใจมากเกินไป</t>
  </si>
  <si>
    <t>แม้จะมีภาระที่ต้องทำ ฉันก็ยินดีรับฟังความทุกข์ของผู้อื่นที่ต้องการความช่วยเหลือ</t>
  </si>
  <si>
    <t>เป็นเรื่องธรรมดาที่จะเอาเปรียบผู้อื่นเมื่อมีโอกาส</t>
  </si>
  <si>
    <t>ฉันเห็นคุณค่าในน้ำใจที่ผู้อื่นมีต่อฉัน</t>
  </si>
  <si>
    <t>เมื่อทำผิด ฉันสามารถกล่าวคำ "ขอโทษ" ผู้อื่นได้</t>
  </si>
  <si>
    <t>ฉันยอมรับข้อผิดพลาดของผู้อื่นได้ยาก</t>
  </si>
  <si>
    <t>ถึงแม้จะต้องเสียประโยชน์ส่วนตัวไปบ้าง ฉันก็ยินดีที่จะทำเพื่อส่วนร่วม</t>
  </si>
  <si>
    <t>ฉันรู้สึกลำบากใจในการทำสิ่งใดสิ่งหนึ่งเพื่อผู้อื่น</t>
  </si>
  <si>
    <t>ฉันไม่รู้ว่าฉันเก่งเรื่องอะไร</t>
  </si>
  <si>
    <t>แม้จะเป็นงานยาก ฉันก็มั่นใจว่าสามารถทำได้</t>
  </si>
  <si>
    <t>เมื่อทำสิ่งใดไม่สำเร็จ ฉันรู้สึกหมดกำลังใจ</t>
  </si>
  <si>
    <t>ฉันรู้สึกมีคุณค่าเมื่อได้ทำสิ่งต่าง ๆ อย่างเต็มความสามารถ</t>
  </si>
  <si>
    <t>เมื่อต้องเผชิญกับอุปสรรคและความผิดหวัง ฉันก็จะไม่ยอมแพ้</t>
  </si>
  <si>
    <t>เมื่อเริ่มทำสิ่งหนึ่งสิ่งใด ฉันมักทำต่อไปไม่สำเร็จ</t>
  </si>
  <si>
    <t>ฉันพยายามหาสาเหตุที่แท้จริงของปัญหาโดยไม่คิดเอาเองตามใจชอบ</t>
  </si>
  <si>
    <t>บ่อยครั้งที่ฉันไม่รู้ว่าอะไรทำให้ฉันไม่มีความสุข</t>
  </si>
  <si>
    <t>ฉันรู้สึกว่าการตัดสินใจแก้ปัญหาเป็นเรื่องยากสำหรับฉัน</t>
  </si>
  <si>
    <t>เมื่อต้องทำอะไรหลายอย่างในเวลาเดียวกัน ฉันตัดสินใจได้ว่าจะทำอะไรก่อนหลัง</t>
  </si>
  <si>
    <t>ฉันลำบากใจเมื่อต้องอยู่กับคนแปลกหน้าหรือคนที่ไม่คุ้นเคย</t>
  </si>
  <si>
    <t>ฉันทนไม่ได้เมื่อต้องอยู่ในสังคมที่มีกฎระเบียบขัดกับความเคยชินของฉัน</t>
  </si>
  <si>
    <t>ฉันทำความรู้จักผู้อื่นได้ง่าย</t>
  </si>
  <si>
    <t>ฉันมีเพื่อนสนิทหลายคนที่คบกันมานาน</t>
  </si>
  <si>
    <t>ฉันไม่กล้าบอกความต้องการของฉันให้ผู้อื่นรู้</t>
  </si>
  <si>
    <t>ฉันทำในสิ่งที่ต้องการโดยไม่ทำให้ผู้อื่นเดือนร้อน</t>
  </si>
  <si>
    <t>เป็นการยากสำหรับฉันที่จะโต้แย้งกับผู้อื่น แม้จะมีเหตุผลเพียงพอ</t>
  </si>
  <si>
    <t>เมื่อไม่เห็นด้วยกับผู้อื่น ฉันสามารถอธิบายเหตุผลที่เขายอมรับได้</t>
  </si>
  <si>
    <t>ฉันรู้สึกด้วยกว่าผู้อื่น</t>
  </si>
  <si>
    <t>ฉันทำหน้าที่ได้ดี ไม่ว่าจะอยู่ในบทบาทใด</t>
  </si>
  <si>
    <t>ฉันสามารถทำงานที่ได้รับมอบหมายได้ดีที่สุด</t>
  </si>
  <si>
    <t>ฉันไม่มั่นใจในการทำงานที่ยากลำบาก</t>
  </si>
  <si>
    <t>แม้สถานการณ์จะเลวร้าย ฉันก็มีความหวังว่าจะดีขึ้น</t>
  </si>
  <si>
    <t>ทุกปัญหามักมีทางออกเสมอ</t>
  </si>
  <si>
    <t>เมื่อมีเรื่องที่ทำให้เครียด ฉันมักปรับเปลี่ยนให้เป็นเรื่องผ่อนคลายหรือสนุกสนานได้</t>
  </si>
  <si>
    <t>ฉันสนุกสนานทุกครั้งกับกิจกรรมในวันสุดสัปดาห์และวันหยุดพักผ่อน</t>
  </si>
  <si>
    <t>ฉันรู้สึกไม่พอใจที่ผู้อื่นได้รับสิ่งดี ๆ มากกว่าฉัน</t>
  </si>
  <si>
    <t>ฉันพอใจกับสิ่งที่ฉันเป็นอยู่</t>
  </si>
  <si>
    <t>ฉันไม่รู้ว่าจะหาอะไรทำ เมื่อรู้สึกเบื่อหน่าย</t>
  </si>
  <si>
    <t>เมื่อว่างเว้นจากภาระหน้าที่ ฉันจะทำในสิ่งที่ฉันชอบ</t>
  </si>
  <si>
    <t>เมื่อรู้สึกไม่สบายใจ ฉันมีวิธีผ่อนคลายอารมณ์ได้</t>
  </si>
  <si>
    <t>ฉันสามารถผ่อนคลายตนเองได้ แม้จะเหน็ดเหนื่อยจากภาระหน้าที่</t>
  </si>
  <si>
    <t>ฉันไม่สามารถทำใจให้เป็นสุขได้จนกว่าจะได้ทุกสิ่งที่ต้องการ</t>
  </si>
  <si>
    <t>ฉันมักทุกข์ร้อนกับเรื่องเล็ก ๆ น้อย ๆ ที่เกิดขึ้นเสมอ</t>
  </si>
  <si>
    <t>แปลผล</t>
  </si>
  <si>
    <t>ด้านการควบคุมตนเอง</t>
  </si>
  <si>
    <t>ด้านการควบคุม
ตนเอง</t>
  </si>
  <si>
    <t>เห็นใจ
ผู้อื่น</t>
  </si>
  <si>
    <t>ตัดสินและ
แก้ปัญหา</t>
  </si>
  <si>
    <t>สุขสงบ
ทางใจ</t>
  </si>
  <si>
    <t>สรุปผลการประเมินความฉลาดทางอารมณ์</t>
  </si>
  <si>
    <t>ภูมิใจในตนเอง</t>
  </si>
  <si>
    <t>อารมณ์ปกติ</t>
  </si>
  <si>
    <t>เสี่ยง/มีปัญหา</t>
  </si>
  <si>
    <t>ปีการศึกษา 2561</t>
  </si>
  <si>
    <t>ลงชื่อ..................................................ผู้รายงาน</t>
  </si>
  <si>
    <t>01381</t>
  </si>
  <si>
    <t>01382</t>
  </si>
  <si>
    <t>01485</t>
  </si>
  <si>
    <t>01658</t>
  </si>
  <si>
    <t>01659</t>
  </si>
  <si>
    <t>01660</t>
  </si>
  <si>
    <t>หญิง</t>
  </si>
  <si>
    <t>ชาย</t>
  </si>
  <si>
    <t>ชั้นมัธยมศึกษาปีที่ 2/2</t>
  </si>
  <si>
    <t>41</t>
  </si>
  <si>
    <t>42</t>
  </si>
  <si>
    <t>43</t>
  </si>
  <si>
    <t>44</t>
  </si>
  <si>
    <t>01661</t>
  </si>
  <si>
    <t>01662</t>
  </si>
  <si>
    <t>01663</t>
  </si>
  <si>
    <t>01664</t>
  </si>
  <si>
    <t>01665</t>
  </si>
  <si>
    <t>01666</t>
  </si>
  <si>
    <t>01667</t>
  </si>
  <si>
    <t>01668</t>
  </si>
  <si>
    <t>01669</t>
  </si>
  <si>
    <t>เด็กชายกรรชัย    สุขศรี</t>
  </si>
  <si>
    <t>เด็กชายณัฐพงศ์    ตรีบุตรา</t>
  </si>
  <si>
    <t>เด็กชายณัฐพล    คุณโบราณ</t>
  </si>
  <si>
    <t>เด็กชายเทวกฤต    ไหมศรี</t>
  </si>
  <si>
    <t>เด็กชายธีรภัทร    ฉิมแป้น</t>
  </si>
  <si>
    <t>เด็กชายนรรภพ    พิมพา</t>
  </si>
  <si>
    <t>เด็กชายปิยะ    เขม้นกสิกรรม</t>
  </si>
  <si>
    <t>เด็กชายพีระพงษ์    ปาละสอน</t>
  </si>
  <si>
    <t>เด็กชายวิษณุ    ยมนา</t>
  </si>
  <si>
    <t>เด็กชายศิรวัฒน์    ปานกรด</t>
  </si>
  <si>
    <t>เด็กชายสรชัช    ปรุงชัยภูมิ</t>
  </si>
  <si>
    <t>เด็กชายอภิวัฒน์    อ้นโต</t>
  </si>
  <si>
    <t>เด็กหญิงกรรณิการ์    ไก่แก้ว</t>
  </si>
  <si>
    <t>เด็กหญิงกัญชพร    ทาวงศ์ษา</t>
  </si>
  <si>
    <t>เด็กหญิงจารุวรรณ    โพธิ์ไกร</t>
  </si>
  <si>
    <t>เด็กหญิงฐิติมา    คำอินทร์</t>
  </si>
  <si>
    <t>เด็กหญิงณิชนันท์    พุ่มใย</t>
  </si>
  <si>
    <t>เด็กหญิงนภากร    ไก่แก้ว</t>
  </si>
  <si>
    <t>เด็กหญิงสุจิตรา    สารี</t>
  </si>
  <si>
    <t>เด็กหญิงอานิตยา    โพธิศูนย์</t>
  </si>
  <si>
    <t>เด็กหญิงอาภัสชา    ใจมั่น</t>
  </si>
  <si>
    <t>เด็กหญิงอารายา    ใจมั่น</t>
  </si>
  <si>
    <t>เด็กชายกำแพง    แสนเพียรดี</t>
  </si>
  <si>
    <t>เด็กชายกิตติศักดิ์    โกศัย</t>
  </si>
  <si>
    <t>เด็กชายกิตติศักดิ์    ใจการ</t>
  </si>
  <si>
    <t>เด็กชายชาคริต    สีหาตา</t>
  </si>
  <si>
    <t>เด็กชายชินวัตร    อัตตะคุทตัง</t>
  </si>
  <si>
    <t>เด็กชายธารากรณ์    ดิษฉกรรณ์</t>
  </si>
  <si>
    <t>เด็กชายธีรภัทร    แดงแย้ม</t>
  </si>
  <si>
    <t>เด็กชายบัญชา    เสนามงคล</t>
  </si>
  <si>
    <t>เด็กชายประสบชัย    ใจเย็น</t>
  </si>
  <si>
    <t>เด็กชายปรีดาภูมิ    ฉ่ำแก้ว</t>
  </si>
  <si>
    <t>เด็กชายพงศกร    ว่องกสิการ</t>
  </si>
  <si>
    <t>เด็กชายพรเทพ    อินทร์ชูฤทธิ์</t>
  </si>
  <si>
    <t>เด็กชายพิเชษฐ์    บัณฑิตอำไพบุญ</t>
  </si>
  <si>
    <t>เด็กชายพีรภัทร์    ดีประสิทธิ์</t>
  </si>
  <si>
    <t>เด็กชายภาณุวัฒน์    บดีรัฐ</t>
  </si>
  <si>
    <t>เด็กชายวัชรินทร์    จิตรขำ</t>
  </si>
  <si>
    <t>เด็กชายวันชัย    มั่นคง</t>
  </si>
  <si>
    <t>เด็กชายอลังกาล    สรรพค้า</t>
  </si>
  <si>
    <t>เด็กชายอิทธิพล    ขอนดอก</t>
  </si>
  <si>
    <t>เด็กหญิงเกตุแก้ว    ขาวจุ้ย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</si>
  <si>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</si>
  <si>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</si>
  <si>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</si>
  <si>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</si>
  <si>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</si>
  <si>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</si>
  <si>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</si>
  <si>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</si>
  <si>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</si>
  <si>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</si>
  <si>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</si>
  <si>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</si>
  <si>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</si>
  <si>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</si>
  <si>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</si>
  <si>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</si>
  <si>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</si>
  <si>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</si>
  <si>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</si>
  <si>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</si>
  <si>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</si>
  <si>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</si>
  <si>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</si>
  <si>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</si>
  <si>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</si>
  <si>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</si>
  <si>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</si>
  <si>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</si>
  <si>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</si>
  <si>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</si>
  <si>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</si>
  <si>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</si>
  <si>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</si>
  <si>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</si>
  <si>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</si>
  <si>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</si>
  <si>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</si>
  <si>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</si>
  <si>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</si>
  <si>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</si>
  <si>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</si>
  <si>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</si>
  <si>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ช่ย</t>
  </si>
  <si>
    <t>นักเรียนชั้นมัธยมศึกษาปีที่ 1/4</t>
  </si>
  <si>
    <t xml:space="preserve">        (นางสาวละเอียด   บดีรัฐ)</t>
  </si>
  <si>
    <t xml:space="preserve">       ครู วิทยาฐานะ  ครูชำนาญการ</t>
  </si>
  <si>
    <t xml:space="preserve">       ครู วิทยฐานะ ครูชำนาญการ</t>
  </si>
  <si>
    <t xml:space="preserve">        (นายวัชโรทร ทิมแหง)</t>
  </si>
  <si>
    <t>ชั้นมัธยมศึกษาปีที่ 1/4</t>
  </si>
</sst>
</file>

<file path=xl/styles.xml><?xml version="1.0" encoding="utf-8"?>
<styleSheet xmlns="http://schemas.openxmlformats.org/spreadsheetml/2006/main">
  <fonts count="19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sz val="10"/>
      <name val="Arial"/>
      <charset val="22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24"/>
      <color theme="1"/>
      <name val="TH SarabunPSK"/>
      <family val="2"/>
    </font>
    <font>
      <b/>
      <sz val="2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6"/>
      <color indexed="8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51">
    <xf numFmtId="0" fontId="0" fillId="0" borderId="0" xfId="0"/>
    <xf numFmtId="0" fontId="3" fillId="0" borderId="4" xfId="1" applyFont="1" applyBorder="1"/>
    <xf numFmtId="0" fontId="3" fillId="0" borderId="0" xfId="1" applyFont="1"/>
    <xf numFmtId="0" fontId="3" fillId="0" borderId="0" xfId="1" applyFont="1" applyBorder="1"/>
    <xf numFmtId="49" fontId="3" fillId="2" borderId="23" xfId="1" applyNumberFormat="1" applyFont="1" applyFill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1" fontId="3" fillId="0" borderId="24" xfId="1" applyNumberFormat="1" applyFont="1" applyFill="1" applyBorder="1" applyAlignment="1">
      <alignment horizontal="center"/>
    </xf>
    <xf numFmtId="1" fontId="3" fillId="0" borderId="8" xfId="1" applyNumberFormat="1" applyFont="1" applyBorder="1" applyAlignment="1">
      <alignment horizontal="left"/>
    </xf>
    <xf numFmtId="0" fontId="4" fillId="0" borderId="0" xfId="1" applyFont="1" applyFill="1"/>
    <xf numFmtId="0" fontId="4" fillId="0" borderId="0" xfId="1" applyFont="1"/>
    <xf numFmtId="49" fontId="3" fillId="2" borderId="27" xfId="1" applyNumberFormat="1" applyFont="1" applyFill="1" applyBorder="1" applyAlignment="1">
      <alignment horizontal="center" vertical="center"/>
    </xf>
    <xf numFmtId="49" fontId="3" fillId="0" borderId="14" xfId="1" applyNumberFormat="1" applyFont="1" applyBorder="1" applyAlignment="1" applyProtection="1">
      <alignment horizontal="center" vertical="center"/>
      <protection locked="0"/>
    </xf>
    <xf numFmtId="1" fontId="3" fillId="0" borderId="28" xfId="1" applyNumberFormat="1" applyFont="1" applyFill="1" applyBorder="1" applyAlignment="1">
      <alignment horizontal="center"/>
    </xf>
    <xf numFmtId="1" fontId="3" fillId="0" borderId="14" xfId="1" applyNumberFormat="1" applyFont="1" applyBorder="1" applyAlignment="1">
      <alignment horizontal="left"/>
    </xf>
    <xf numFmtId="0" fontId="3" fillId="0" borderId="11" xfId="1" applyFont="1" applyFill="1" applyBorder="1" applyAlignment="1" applyProtection="1">
      <alignment horizontal="center"/>
      <protection locked="0"/>
    </xf>
    <xf numFmtId="0" fontId="3" fillId="0" borderId="12" xfId="1" applyFont="1" applyFill="1" applyBorder="1" applyAlignment="1" applyProtection="1">
      <alignment horizont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49" fontId="3" fillId="2" borderId="30" xfId="1" applyNumberFormat="1" applyFont="1" applyFill="1" applyBorder="1" applyAlignment="1">
      <alignment horizontal="center" vertical="center"/>
    </xf>
    <xf numFmtId="49" fontId="3" fillId="0" borderId="20" xfId="1" applyNumberFormat="1" applyFont="1" applyBorder="1" applyAlignment="1" applyProtection="1">
      <alignment horizontal="center" vertical="center"/>
      <protection locked="0"/>
    </xf>
    <xf numFmtId="1" fontId="3" fillId="0" borderId="31" xfId="1" applyNumberFormat="1" applyFont="1" applyFill="1" applyBorder="1" applyAlignment="1">
      <alignment horizontal="center"/>
    </xf>
    <xf numFmtId="1" fontId="3" fillId="0" borderId="20" xfId="1" applyNumberFormat="1" applyFont="1" applyBorder="1" applyAlignment="1">
      <alignment horizontal="left"/>
    </xf>
    <xf numFmtId="49" fontId="3" fillId="2" borderId="32" xfId="1" applyNumberFormat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2" borderId="14" xfId="1" applyNumberFormat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49" fontId="3" fillId="2" borderId="32" xfId="1" applyNumberFormat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5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3" fillId="0" borderId="24" xfId="1" applyFont="1" applyFill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/>
    </xf>
    <xf numFmtId="0" fontId="2" fillId="2" borderId="46" xfId="1" applyFont="1" applyFill="1" applyBorder="1" applyAlignment="1">
      <alignment horizontal="center"/>
    </xf>
    <xf numFmtId="0" fontId="2" fillId="2" borderId="47" xfId="1" applyFont="1" applyFill="1" applyBorder="1" applyAlignment="1">
      <alignment horizontal="center"/>
    </xf>
    <xf numFmtId="0" fontId="2" fillId="2" borderId="43" xfId="1" applyFont="1" applyFill="1" applyBorder="1" applyAlignment="1">
      <alignment horizontal="center"/>
    </xf>
    <xf numFmtId="0" fontId="2" fillId="2" borderId="48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49" xfId="1" applyFont="1" applyFill="1" applyBorder="1" applyAlignment="1">
      <alignment horizontal="center"/>
    </xf>
    <xf numFmtId="0" fontId="2" fillId="2" borderId="42" xfId="1" applyFont="1" applyFill="1" applyBorder="1" applyAlignment="1">
      <alignment horizontal="center"/>
    </xf>
    <xf numFmtId="0" fontId="2" fillId="2" borderId="50" xfId="1" applyFont="1" applyFill="1" applyBorder="1" applyAlignment="1">
      <alignment horizontal="center"/>
    </xf>
    <xf numFmtId="0" fontId="2" fillId="2" borderId="51" xfId="1" applyFont="1" applyFill="1" applyBorder="1" applyAlignment="1">
      <alignment horizontal="center"/>
    </xf>
    <xf numFmtId="0" fontId="2" fillId="2" borderId="52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textRotation="90"/>
    </xf>
    <xf numFmtId="0" fontId="3" fillId="3" borderId="7" xfId="1" applyFont="1" applyFill="1" applyBorder="1" applyAlignment="1">
      <alignment textRotation="90"/>
    </xf>
    <xf numFmtId="0" fontId="3" fillId="3" borderId="9" xfId="1" applyFont="1" applyFill="1" applyBorder="1" applyAlignment="1">
      <alignment textRotation="90"/>
    </xf>
    <xf numFmtId="0" fontId="3" fillId="3" borderId="12" xfId="1" applyFont="1" applyFill="1" applyBorder="1" applyAlignment="1">
      <alignment textRotation="90"/>
    </xf>
    <xf numFmtId="0" fontId="3" fillId="3" borderId="13" xfId="1" applyFont="1" applyFill="1" applyBorder="1" applyAlignment="1">
      <alignment textRotation="90"/>
    </xf>
    <xf numFmtId="0" fontId="3" fillId="3" borderId="15" xfId="1" applyFont="1" applyFill="1" applyBorder="1" applyAlignment="1">
      <alignment textRotation="90"/>
    </xf>
    <xf numFmtId="0" fontId="3" fillId="3" borderId="38" xfId="1" applyFont="1" applyFill="1" applyBorder="1" applyAlignment="1">
      <alignment textRotation="90"/>
    </xf>
    <xf numFmtId="0" fontId="3" fillId="3" borderId="41" xfId="1" applyFont="1" applyFill="1" applyBorder="1" applyAlignment="1">
      <alignment textRotation="90"/>
    </xf>
    <xf numFmtId="0" fontId="3" fillId="3" borderId="40" xfId="1" applyFont="1" applyFill="1" applyBorder="1" applyAlignment="1">
      <alignment textRotation="90"/>
    </xf>
    <xf numFmtId="0" fontId="8" fillId="0" borderId="0" xfId="2" applyFont="1"/>
    <xf numFmtId="0" fontId="10" fillId="5" borderId="12" xfId="2" applyFont="1" applyFill="1" applyBorder="1" applyAlignment="1">
      <alignment horizontal="center" vertical="center"/>
    </xf>
    <xf numFmtId="0" fontId="10" fillId="5" borderId="12" xfId="2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vertical="center"/>
    </xf>
    <xf numFmtId="0" fontId="8" fillId="6" borderId="12" xfId="2" applyFont="1" applyFill="1" applyBorder="1" applyAlignment="1">
      <alignment horizontal="center" vertical="center"/>
    </xf>
    <xf numFmtId="0" fontId="8" fillId="6" borderId="12" xfId="2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17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/>
    </xf>
    <xf numFmtId="0" fontId="2" fillId="2" borderId="38" xfId="1" applyFont="1" applyFill="1" applyBorder="1" applyAlignment="1">
      <alignment horizontal="center"/>
    </xf>
    <xf numFmtId="0" fontId="2" fillId="2" borderId="39" xfId="1" applyFont="1" applyFill="1" applyBorder="1" applyAlignment="1">
      <alignment horizontal="center"/>
    </xf>
    <xf numFmtId="0" fontId="3" fillId="0" borderId="26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center"/>
    </xf>
    <xf numFmtId="0" fontId="3" fillId="0" borderId="21" xfId="1" applyNumberFormat="1" applyFont="1" applyFill="1" applyBorder="1" applyAlignment="1">
      <alignment horizontal="center" vertical="center"/>
    </xf>
    <xf numFmtId="49" fontId="3" fillId="0" borderId="12" xfId="1" applyNumberFormat="1" applyFont="1" applyBorder="1" applyAlignment="1" applyProtection="1">
      <alignment horizontal="center" vertical="center"/>
      <protection locked="0"/>
    </xf>
    <xf numFmtId="1" fontId="3" fillId="0" borderId="12" xfId="1" applyNumberFormat="1" applyFont="1" applyFill="1" applyBorder="1" applyAlignment="1">
      <alignment horizontal="center"/>
    </xf>
    <xf numFmtId="1" fontId="3" fillId="0" borderId="12" xfId="1" applyNumberFormat="1" applyFont="1" applyBorder="1" applyAlignment="1">
      <alignment horizontal="left"/>
    </xf>
    <xf numFmtId="49" fontId="3" fillId="2" borderId="17" xfId="1" applyNumberFormat="1" applyFont="1" applyFill="1" applyBorder="1" applyAlignment="1">
      <alignment horizontal="center" vertical="center"/>
    </xf>
    <xf numFmtId="49" fontId="3" fillId="0" borderId="18" xfId="1" applyNumberFormat="1" applyFont="1" applyBorder="1" applyAlignment="1" applyProtection="1">
      <alignment horizontal="center" vertical="center"/>
      <protection locked="0"/>
    </xf>
    <xf numFmtId="1" fontId="3" fillId="0" borderId="18" xfId="1" applyNumberFormat="1" applyFont="1" applyFill="1" applyBorder="1" applyAlignment="1">
      <alignment horizontal="center"/>
    </xf>
    <xf numFmtId="49" fontId="3" fillId="0" borderId="26" xfId="1" applyNumberFormat="1" applyFont="1" applyBorder="1" applyAlignment="1" applyProtection="1">
      <alignment horizontal="center" vertical="center"/>
      <protection locked="0"/>
    </xf>
    <xf numFmtId="1" fontId="3" fillId="0" borderId="26" xfId="1" applyNumberFormat="1" applyFont="1" applyFill="1" applyBorder="1" applyAlignment="1">
      <alignment horizontal="center"/>
    </xf>
    <xf numFmtId="1" fontId="3" fillId="0" borderId="26" xfId="1" applyNumberFormat="1" applyFont="1" applyBorder="1" applyAlignment="1">
      <alignment horizontal="left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19" xfId="1" applyNumberFormat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0" borderId="0" xfId="1" applyFont="1" applyBorder="1"/>
    <xf numFmtId="1" fontId="3" fillId="0" borderId="19" xfId="1" applyNumberFormat="1" applyFont="1" applyBorder="1" applyAlignment="1">
      <alignment horizontal="left"/>
    </xf>
    <xf numFmtId="0" fontId="3" fillId="0" borderId="20" xfId="1" applyNumberFormat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  <protection locked="0"/>
    </xf>
    <xf numFmtId="49" fontId="3" fillId="2" borderId="12" xfId="1" applyNumberFormat="1" applyFont="1" applyFill="1" applyBorder="1" applyAlignment="1">
      <alignment horizontal="center" vertical="center"/>
    </xf>
    <xf numFmtId="0" fontId="2" fillId="2" borderId="44" xfId="1" applyFont="1" applyFill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3" fillId="3" borderId="12" xfId="0" applyFont="1" applyFill="1" applyBorder="1" applyAlignment="1">
      <alignment horizontal="center"/>
    </xf>
    <xf numFmtId="0" fontId="13" fillId="8" borderId="12" xfId="0" applyFont="1" applyFill="1" applyBorder="1"/>
    <xf numFmtId="0" fontId="14" fillId="0" borderId="12" xfId="0" applyFont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2" fillId="2" borderId="54" xfId="1" applyFont="1" applyFill="1" applyBorder="1" applyAlignment="1">
      <alignment horizontal="center"/>
    </xf>
    <xf numFmtId="49" fontId="3" fillId="2" borderId="2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49" fontId="3" fillId="2" borderId="27" xfId="1" applyNumberFormat="1" applyFont="1" applyFill="1" applyBorder="1" applyAlignment="1" applyProtection="1">
      <alignment horizontal="center" vertical="center"/>
      <protection locked="0"/>
    </xf>
    <xf numFmtId="49" fontId="3" fillId="2" borderId="30" xfId="1" applyNumberFormat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>
      <alignment horizontal="center" vertical="center"/>
    </xf>
    <xf numFmtId="0" fontId="3" fillId="0" borderId="28" xfId="1" applyNumberFormat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3" fillId="0" borderId="31" xfId="1" applyNumberFormat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3" fillId="0" borderId="29" xfId="1" applyNumberFormat="1" applyFont="1" applyFill="1" applyBorder="1" applyAlignment="1">
      <alignment horizontal="center" vertical="center"/>
    </xf>
    <xf numFmtId="0" fontId="3" fillId="0" borderId="25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14" xfId="1" applyNumberFormat="1" applyFont="1" applyFill="1" applyBorder="1" applyAlignment="1" applyProtection="1">
      <alignment horizontal="center" vertical="center"/>
      <protection locked="0"/>
    </xf>
    <xf numFmtId="49" fontId="3" fillId="2" borderId="20" xfId="1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/>
    </xf>
    <xf numFmtId="49" fontId="16" fillId="0" borderId="8" xfId="1" applyNumberFormat="1" applyFont="1" applyBorder="1" applyAlignment="1" applyProtection="1">
      <alignment horizontal="center" vertical="center"/>
      <protection locked="0"/>
    </xf>
    <xf numFmtId="0" fontId="17" fillId="0" borderId="12" xfId="2" applyFont="1" applyBorder="1" applyAlignment="1">
      <alignment vertical="center"/>
    </xf>
    <xf numFmtId="0" fontId="17" fillId="6" borderId="12" xfId="2" applyFont="1" applyFill="1" applyBorder="1" applyAlignment="1">
      <alignment vertical="center"/>
    </xf>
    <xf numFmtId="0" fontId="14" fillId="0" borderId="12" xfId="1" applyFont="1" applyBorder="1" applyAlignment="1" applyProtection="1">
      <alignment horizontal="center"/>
      <protection locked="0"/>
    </xf>
    <xf numFmtId="0" fontId="14" fillId="0" borderId="12" xfId="1" applyFont="1" applyBorder="1" applyAlignment="1" applyProtection="1">
      <alignment horizontal="left"/>
      <protection locked="0"/>
    </xf>
    <xf numFmtId="1" fontId="3" fillId="2" borderId="33" xfId="0" applyNumberFormat="1" applyFont="1" applyFill="1" applyBorder="1" applyAlignment="1">
      <alignment horizontal="left"/>
    </xf>
    <xf numFmtId="1" fontId="3" fillId="2" borderId="35" xfId="0" applyNumberFormat="1" applyFont="1" applyFill="1" applyBorder="1" applyAlignment="1">
      <alignment horizontal="left"/>
    </xf>
    <xf numFmtId="1" fontId="3" fillId="2" borderId="8" xfId="0" applyNumberFormat="1" applyFont="1" applyFill="1" applyBorder="1" applyAlignment="1">
      <alignment horizontal="left"/>
    </xf>
    <xf numFmtId="1" fontId="3" fillId="2" borderId="20" xfId="0" applyNumberFormat="1" applyFont="1" applyFill="1" applyBorder="1" applyAlignment="1">
      <alignment horizontal="left"/>
    </xf>
    <xf numFmtId="1" fontId="3" fillId="2" borderId="58" xfId="0" applyNumberFormat="1" applyFont="1" applyFill="1" applyBorder="1" applyAlignment="1">
      <alignment horizontal="left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Border="1" applyAlignment="1" applyProtection="1">
      <alignment horizontal="center" vertical="center"/>
      <protection locked="0"/>
    </xf>
    <xf numFmtId="1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Border="1" applyAlignment="1">
      <alignment horizontal="left"/>
    </xf>
    <xf numFmtId="0" fontId="3" fillId="0" borderId="0" xfId="1" applyNumberFormat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49" fontId="3" fillId="9" borderId="0" xfId="1" applyNumberFormat="1" applyFont="1" applyFill="1" applyBorder="1" applyAlignment="1">
      <alignment horizontal="center" vertical="center"/>
    </xf>
    <xf numFmtId="49" fontId="16" fillId="9" borderId="0" xfId="1" applyNumberFormat="1" applyFont="1" applyFill="1" applyBorder="1" applyAlignment="1" applyProtection="1">
      <alignment horizontal="center" vertical="center"/>
      <protection locked="0"/>
    </xf>
    <xf numFmtId="0" fontId="14" fillId="9" borderId="0" xfId="1" applyFont="1" applyFill="1" applyBorder="1" applyAlignment="1" applyProtection="1">
      <alignment horizontal="center"/>
      <protection locked="0"/>
    </xf>
    <xf numFmtId="0" fontId="14" fillId="9" borderId="0" xfId="1" applyFont="1" applyFill="1" applyBorder="1" applyAlignment="1" applyProtection="1">
      <alignment horizontal="left"/>
      <protection locked="0"/>
    </xf>
    <xf numFmtId="0" fontId="3" fillId="9" borderId="0" xfId="1" applyFont="1" applyFill="1" applyBorder="1" applyAlignment="1">
      <alignment horizontal="center" vertical="center"/>
    </xf>
    <xf numFmtId="0" fontId="3" fillId="9" borderId="0" xfId="1" applyFont="1" applyFill="1" applyBorder="1" applyAlignment="1" applyProtection="1">
      <alignment horizontal="center"/>
      <protection locked="0"/>
    </xf>
    <xf numFmtId="0" fontId="3" fillId="9" borderId="57" xfId="1" applyFont="1" applyFill="1" applyBorder="1" applyAlignment="1" applyProtection="1">
      <alignment horizontal="center"/>
      <protection locked="0"/>
    </xf>
    <xf numFmtId="49" fontId="16" fillId="0" borderId="0" xfId="1" applyNumberFormat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/>
      <protection locked="0"/>
    </xf>
    <xf numFmtId="0" fontId="3" fillId="0" borderId="0" xfId="1" applyFont="1" applyFill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left" vertical="center"/>
      <protection hidden="1"/>
    </xf>
    <xf numFmtId="0" fontId="18" fillId="0" borderId="20" xfId="0" applyFont="1" applyBorder="1" applyAlignment="1" applyProtection="1">
      <alignment horizontal="left" vertical="center"/>
      <protection hidden="1"/>
    </xf>
    <xf numFmtId="0" fontId="18" fillId="0" borderId="8" xfId="0" applyFont="1" applyBorder="1" applyAlignment="1" applyProtection="1">
      <alignment horizontal="left" vertical="center"/>
      <protection hidden="1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 textRotation="90"/>
    </xf>
    <xf numFmtId="0" fontId="3" fillId="3" borderId="16" xfId="1" applyFont="1" applyFill="1" applyBorder="1" applyAlignment="1">
      <alignment horizontal="center" textRotation="90"/>
    </xf>
    <xf numFmtId="0" fontId="3" fillId="3" borderId="39" xfId="1" applyFont="1" applyFill="1" applyBorder="1" applyAlignment="1">
      <alignment horizontal="center" textRotation="90"/>
    </xf>
    <xf numFmtId="0" fontId="2" fillId="0" borderId="4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3" fillId="3" borderId="46" xfId="1" applyFont="1" applyFill="1" applyBorder="1" applyAlignment="1">
      <alignment horizontal="center" textRotation="90"/>
    </xf>
    <xf numFmtId="0" fontId="3" fillId="3" borderId="42" xfId="1" applyFont="1" applyFill="1" applyBorder="1" applyAlignment="1">
      <alignment horizontal="center" textRotation="90"/>
    </xf>
    <xf numFmtId="0" fontId="3" fillId="3" borderId="47" xfId="1" applyFont="1" applyFill="1" applyBorder="1" applyAlignment="1">
      <alignment horizontal="center" textRotation="90"/>
    </xf>
    <xf numFmtId="0" fontId="3" fillId="3" borderId="50" xfId="1" applyFont="1" applyFill="1" applyBorder="1" applyAlignment="1">
      <alignment horizontal="center" textRotation="90"/>
    </xf>
    <xf numFmtId="0" fontId="3" fillId="3" borderId="45" xfId="1" applyFont="1" applyFill="1" applyBorder="1" applyAlignment="1">
      <alignment horizontal="center" textRotation="90"/>
    </xf>
    <xf numFmtId="0" fontId="3" fillId="3" borderId="49" xfId="1" applyFont="1" applyFill="1" applyBorder="1" applyAlignment="1">
      <alignment horizontal="center" textRotation="90"/>
    </xf>
    <xf numFmtId="0" fontId="3" fillId="3" borderId="8" xfId="1" applyFont="1" applyFill="1" applyBorder="1" applyAlignment="1">
      <alignment horizontal="center" textRotation="90"/>
    </xf>
    <xf numFmtId="0" fontId="3" fillId="3" borderId="14" xfId="1" applyFont="1" applyFill="1" applyBorder="1" applyAlignment="1">
      <alignment horizontal="center" textRotation="90"/>
    </xf>
    <xf numFmtId="0" fontId="3" fillId="3" borderId="35" xfId="1" applyFont="1" applyFill="1" applyBorder="1" applyAlignment="1">
      <alignment horizontal="center" textRotation="90"/>
    </xf>
    <xf numFmtId="0" fontId="3" fillId="3" borderId="6" xfId="1" applyFont="1" applyFill="1" applyBorder="1" applyAlignment="1">
      <alignment horizontal="center" textRotation="90"/>
    </xf>
    <xf numFmtId="0" fontId="3" fillId="3" borderId="12" xfId="1" applyFont="1" applyFill="1" applyBorder="1" applyAlignment="1">
      <alignment horizontal="center" textRotation="90"/>
    </xf>
    <xf numFmtId="0" fontId="3" fillId="3" borderId="38" xfId="1" applyFont="1" applyFill="1" applyBorder="1" applyAlignment="1">
      <alignment horizontal="center" textRotation="90"/>
    </xf>
    <xf numFmtId="0" fontId="4" fillId="3" borderId="45" xfId="1" applyFont="1" applyFill="1" applyBorder="1" applyAlignment="1">
      <alignment horizontal="center" textRotation="90"/>
    </xf>
    <xf numFmtId="0" fontId="4" fillId="3" borderId="49" xfId="1" applyFont="1" applyFill="1" applyBorder="1" applyAlignment="1">
      <alignment horizontal="center" textRotation="90"/>
    </xf>
    <xf numFmtId="0" fontId="4" fillId="3" borderId="48" xfId="1" applyFont="1" applyFill="1" applyBorder="1" applyAlignment="1">
      <alignment horizontal="center" textRotation="90"/>
    </xf>
    <xf numFmtId="0" fontId="4" fillId="3" borderId="55" xfId="1" applyFont="1" applyFill="1" applyBorder="1" applyAlignment="1">
      <alignment horizontal="center" textRotation="90"/>
    </xf>
    <xf numFmtId="0" fontId="4" fillId="3" borderId="25" xfId="1" applyFont="1" applyFill="1" applyBorder="1" applyAlignment="1">
      <alignment horizontal="center" textRotation="90"/>
    </xf>
    <xf numFmtId="0" fontId="4" fillId="3" borderId="29" xfId="1" applyFont="1" applyFill="1" applyBorder="1" applyAlignment="1">
      <alignment horizontal="center" textRotation="90"/>
    </xf>
    <xf numFmtId="0" fontId="4" fillId="3" borderId="36" xfId="1" applyFont="1" applyFill="1" applyBorder="1" applyAlignment="1">
      <alignment horizontal="center" textRotation="90"/>
    </xf>
    <xf numFmtId="0" fontId="4" fillId="7" borderId="47" xfId="1" applyFont="1" applyFill="1" applyBorder="1" applyAlignment="1">
      <alignment horizontal="center"/>
    </xf>
    <xf numFmtId="0" fontId="4" fillId="7" borderId="50" xfId="1" applyFont="1" applyFill="1" applyBorder="1" applyAlignment="1">
      <alignment horizontal="center"/>
    </xf>
    <xf numFmtId="0" fontId="4" fillId="7" borderId="54" xfId="1" applyFont="1" applyFill="1" applyBorder="1" applyAlignment="1">
      <alignment horizontal="center"/>
    </xf>
    <xf numFmtId="0" fontId="4" fillId="7" borderId="52" xfId="1" applyFont="1" applyFill="1" applyBorder="1" applyAlignment="1">
      <alignment horizontal="center"/>
    </xf>
    <xf numFmtId="0" fontId="4" fillId="3" borderId="23" xfId="1" applyFont="1" applyFill="1" applyBorder="1" applyAlignment="1">
      <alignment horizontal="center" textRotation="90"/>
    </xf>
    <xf numFmtId="0" fontId="4" fillId="3" borderId="27" xfId="1" applyFont="1" applyFill="1" applyBorder="1" applyAlignment="1">
      <alignment horizontal="center" textRotation="90"/>
    </xf>
    <xf numFmtId="0" fontId="4" fillId="3" borderId="34" xfId="1" applyFont="1" applyFill="1" applyBorder="1" applyAlignment="1">
      <alignment horizontal="center" textRotation="90"/>
    </xf>
    <xf numFmtId="0" fontId="4" fillId="3" borderId="5" xfId="1" applyFont="1" applyFill="1" applyBorder="1" applyAlignment="1">
      <alignment horizontal="center" textRotation="90"/>
    </xf>
    <xf numFmtId="0" fontId="4" fillId="3" borderId="11" xfId="1" applyFont="1" applyFill="1" applyBorder="1" applyAlignment="1">
      <alignment horizontal="center" textRotation="90"/>
    </xf>
    <xf numFmtId="0" fontId="4" fillId="3" borderId="37" xfId="1" applyFont="1" applyFill="1" applyBorder="1" applyAlignment="1">
      <alignment horizontal="center" textRotation="90"/>
    </xf>
    <xf numFmtId="0" fontId="12" fillId="0" borderId="0" xfId="0" applyFont="1" applyAlignment="1">
      <alignment horizontal="center"/>
    </xf>
    <xf numFmtId="0" fontId="4" fillId="7" borderId="48" xfId="1" applyFont="1" applyFill="1" applyBorder="1" applyAlignment="1">
      <alignment horizontal="center"/>
    </xf>
    <xf numFmtId="0" fontId="4" fillId="7" borderId="55" xfId="1" applyFont="1" applyFill="1" applyBorder="1" applyAlignment="1">
      <alignment horizontal="center"/>
    </xf>
    <xf numFmtId="0" fontId="4" fillId="3" borderId="44" xfId="1" applyFont="1" applyFill="1" applyBorder="1" applyAlignment="1">
      <alignment horizontal="center" textRotation="90"/>
    </xf>
    <xf numFmtId="0" fontId="4" fillId="3" borderId="57" xfId="1" applyFont="1" applyFill="1" applyBorder="1" applyAlignment="1">
      <alignment horizontal="center" textRotation="90"/>
    </xf>
    <xf numFmtId="0" fontId="4" fillId="3" borderId="43" xfId="1" applyFont="1" applyFill="1" applyBorder="1" applyAlignment="1">
      <alignment horizontal="center" textRotation="90"/>
    </xf>
    <xf numFmtId="0" fontId="4" fillId="3" borderId="56" xfId="1" applyFont="1" applyFill="1" applyBorder="1" applyAlignment="1">
      <alignment horizontal="center" textRotation="90"/>
    </xf>
    <xf numFmtId="0" fontId="4" fillId="7" borderId="48" xfId="1" applyFont="1" applyFill="1" applyBorder="1" applyAlignment="1">
      <alignment horizontal="center" wrapText="1"/>
    </xf>
    <xf numFmtId="0" fontId="4" fillId="3" borderId="53" xfId="1" applyFont="1" applyFill="1" applyBorder="1" applyAlignment="1">
      <alignment horizontal="center" textRotation="90"/>
    </xf>
    <xf numFmtId="0" fontId="4" fillId="3" borderId="51" xfId="1" applyFont="1" applyFill="1" applyBorder="1" applyAlignment="1">
      <alignment horizontal="center" textRotation="90"/>
    </xf>
    <xf numFmtId="0" fontId="4" fillId="7" borderId="47" xfId="1" applyFont="1" applyFill="1" applyBorder="1" applyAlignment="1">
      <alignment horizontal="center" wrapText="1"/>
    </xf>
    <xf numFmtId="0" fontId="4" fillId="0" borderId="0" xfId="1" applyFont="1" applyAlignment="1">
      <alignment horizontal="center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สรุปผลการประเมินความฉลาดทางอารมณ์</a:t>
            </a:r>
            <a:br>
              <a:rPr lang="th-TH"/>
            </a:br>
            <a:r>
              <a:rPr lang="th-TH"/>
              <a:t>ชั้นมัธยมศึกษาปีที่ </a:t>
            </a:r>
            <a:r>
              <a:rPr lang="en-US"/>
              <a:t>1/4  </a:t>
            </a:r>
            <a:r>
              <a:rPr lang="th-TH"/>
              <a:t>ปีการศึกษา </a:t>
            </a:r>
            <a:r>
              <a:rPr lang="en-US"/>
              <a:t>2561</a:t>
            </a:r>
          </a:p>
        </c:rich>
      </c:tx>
      <c:layout>
        <c:manualLayout>
          <c:xMode val="edge"/>
          <c:yMode val="edge"/>
          <c:x val="0.29699032169269235"/>
          <c:y val="6.1098898222295986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1.0467779515264347E-3"/>
          <c:y val="9.2209176826974013E-4"/>
          <c:w val="0.9769708850664186"/>
          <c:h val="0.8227645682418615"/>
        </c:manualLayout>
      </c:layout>
      <c:barChart>
        <c:barDir val="col"/>
        <c:grouping val="clustered"/>
        <c:ser>
          <c:idx val="0"/>
          <c:order val="0"/>
          <c:tx>
            <c:strRef>
              <c:f>กราฟ!$A$6</c:f>
              <c:strCache>
                <c:ptCount val="1"/>
                <c:pt idx="0">
                  <c:v>อารมณ์ปกติ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กราฟ!$B$6:$J$6</c:f>
              <c:numCache>
                <c:formatCode>General</c:formatCode>
                <c:ptCount val="9"/>
                <c:pt idx="0">
                  <c:v>31</c:v>
                </c:pt>
                <c:pt idx="1">
                  <c:v>30</c:v>
                </c:pt>
                <c:pt idx="2">
                  <c:v>32</c:v>
                </c:pt>
                <c:pt idx="3">
                  <c:v>35</c:v>
                </c:pt>
                <c:pt idx="4">
                  <c:v>26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27</c:v>
                </c:pt>
              </c:numCache>
            </c:numRef>
          </c:val>
        </c:ser>
        <c:ser>
          <c:idx val="1"/>
          <c:order val="1"/>
          <c:tx>
            <c:strRef>
              <c:f>กราฟ!$A$7</c:f>
              <c:strCache>
                <c:ptCount val="1"/>
                <c:pt idx="0">
                  <c:v>เสี่ยง/มีปัญหา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กราฟ!$B$7:$J$7</c:f>
              <c:numCache>
                <c:formatCode>General</c:formatCode>
                <c:ptCount val="9"/>
                <c:pt idx="0">
                  <c:v>6</c:v>
                </c:pt>
                <c:pt idx="1">
                  <c:v>7</c:v>
                </c:pt>
                <c:pt idx="2">
                  <c:v>11</c:v>
                </c:pt>
                <c:pt idx="3">
                  <c:v>5</c:v>
                </c:pt>
                <c:pt idx="4">
                  <c:v>20</c:v>
                </c:pt>
                <c:pt idx="5">
                  <c:v>21</c:v>
                </c:pt>
                <c:pt idx="6">
                  <c:v>20</c:v>
                </c:pt>
                <c:pt idx="7">
                  <c:v>23</c:v>
                </c:pt>
                <c:pt idx="8">
                  <c:v>13</c:v>
                </c:pt>
              </c:numCache>
            </c:numRef>
          </c:val>
        </c:ser>
        <c:dLbls>
          <c:showVal val="1"/>
        </c:dLbls>
        <c:gapWidth val="100"/>
        <c:overlap val="-24"/>
        <c:axId val="75072256"/>
        <c:axId val="75073792"/>
      </c:barChart>
      <c:catAx>
        <c:axId val="750722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5073792"/>
        <c:crosses val="autoZero"/>
        <c:auto val="1"/>
        <c:lblAlgn val="ctr"/>
        <c:lblOffset val="100"/>
      </c:catAx>
      <c:valAx>
        <c:axId val="750737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507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258895505552591"/>
          <c:y val="0.9749022181453193"/>
          <c:w val="0.14422957107638509"/>
          <c:h val="2.5097781854681037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273843</xdr:colOff>
      <xdr:row>18</xdr:row>
      <xdr:rowOff>33339</xdr:rowOff>
    </xdr:from>
    <xdr:to>
      <xdr:col>8</xdr:col>
      <xdr:colOff>809624</xdr:colOff>
      <xdr:row>33</xdr:row>
      <xdr:rowOff>333374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Documents\sdq_13_2561%20&#3609;&#363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y"/>
      <sheetName val="graph"/>
    </sheetNames>
    <sheetDataSet>
      <sheetData sheetId="0"/>
      <sheetData sheetId="1">
        <row r="4">
          <cell r="D4" t="str">
            <v>เด็กหญิงเกศกนก  เกศกนก</v>
          </cell>
        </row>
        <row r="5">
          <cell r="D5" t="str">
            <v>เด็กหญิงกนกวรรณ  ใจเงิน</v>
          </cell>
        </row>
        <row r="6">
          <cell r="D6" t="str">
            <v>เด็กหญิงจีรนันท์  สระทองพิมพ์</v>
          </cell>
        </row>
        <row r="7">
          <cell r="D7" t="str">
            <v>เด็กหญิงชาลิสา  ยอดใหม</v>
          </cell>
        </row>
        <row r="8">
          <cell r="D8" t="str">
            <v>เด็กหญิงทิพวรรณ  แก้วสุข</v>
          </cell>
        </row>
        <row r="9">
          <cell r="D9" t="str">
            <v>เด็กหญิงยุพา  ธาระวุฒิ</v>
          </cell>
        </row>
        <row r="10">
          <cell r="D10" t="str">
            <v>เด็กหญิงวรรณษา  ลาภจิตร</v>
          </cell>
        </row>
        <row r="11">
          <cell r="D11" t="str">
            <v>เด็กหญิงสาวิตรี  นุชแม้น</v>
          </cell>
        </row>
        <row r="12">
          <cell r="D12" t="str">
            <v>เด็กหญิงสุพัตรา  เมืองแทน</v>
          </cell>
        </row>
        <row r="13">
          <cell r="D13" t="str">
            <v>เด็กหญิงอุสา  หงษ์ยนต์</v>
          </cell>
        </row>
        <row r="14">
          <cell r="D14" t="str">
            <v>เด็กชายวัฒนา  ธาระวุฒิ</v>
          </cell>
        </row>
        <row r="15">
          <cell r="D15" t="str">
            <v>เด็กชายเจตษฎา  กันอ่ำ</v>
          </cell>
        </row>
        <row r="16">
          <cell r="D16" t="str">
            <v>เด็กชายณัฐภูมิ  ไร่นุ่น</v>
          </cell>
        </row>
        <row r="17">
          <cell r="D17" t="str">
            <v>เด็กชายปิยทัศน์  โพธิ์ไกร</v>
          </cell>
        </row>
        <row r="18">
          <cell r="D18" t="str">
            <v>เด็กชายพุฒิพงศ์  หมั่นเขตกิจ</v>
          </cell>
        </row>
        <row r="19">
          <cell r="D19" t="str">
            <v>เด็กชายนันทวัฒน์  บุษเกษม</v>
          </cell>
        </row>
        <row r="20">
          <cell r="D20" t="str">
            <v>เด็กชายภพธรรม  รับเพ็ชร์</v>
          </cell>
        </row>
        <row r="21">
          <cell r="D21" t="str">
            <v>เด็กชายภัทรวรรธน์  พิมพขันธ์</v>
          </cell>
        </row>
        <row r="22">
          <cell r="D22" t="str">
            <v>เด็กชายภาณุวัฒน์  พิพัฒน์งาม</v>
          </cell>
        </row>
        <row r="23">
          <cell r="D23" t="str">
            <v>เด็กชายอนันดา แอธน</v>
          </cell>
        </row>
        <row r="24">
          <cell r="D24" t="str">
            <v>เด็กชายอาทิตย์ทัศน์  บุญพูลเกิด</v>
          </cell>
        </row>
        <row r="25">
          <cell r="D25" t="str">
            <v>เด็กหญิงจิราพร  ภู่สงค์</v>
          </cell>
        </row>
        <row r="26">
          <cell r="D26" t="str">
            <v>เด็กหญิงฐิติมา  ฟักทอง</v>
          </cell>
        </row>
        <row r="27">
          <cell r="D27" t="str">
            <v>เด็กหญิงเพชรอัมพร  พาสมบูรณ์</v>
          </cell>
        </row>
        <row r="28">
          <cell r="D28" t="str">
            <v>เด็กหญิงวิลาสินี  วาระจิตร</v>
          </cell>
        </row>
        <row r="29">
          <cell r="D29" t="str">
            <v>เด็กหญิงโศรตรีย์  ไทยเมือง</v>
          </cell>
        </row>
        <row r="30">
          <cell r="D30" t="str">
            <v>เด็กหญิงสาวิตตรี  สุขเกษม</v>
          </cell>
        </row>
        <row r="31">
          <cell r="D31" t="str">
            <v>เด็กหญิงสุวรรณวลี  ปักษาสุข</v>
          </cell>
        </row>
        <row r="32">
          <cell r="D32" t="str">
            <v>เด็กหญิงกัณณิกา  พูนพิทักษ์</v>
          </cell>
        </row>
        <row r="33">
          <cell r="D33" t="str">
            <v>เด็กหญิงกาญจนา  วงมาดิษฐ์</v>
          </cell>
        </row>
        <row r="34">
          <cell r="D34" t="str">
            <v>เด็กหญิงจิตรารัตน์  ทองคำเปลว</v>
          </cell>
        </row>
        <row r="35">
          <cell r="D35" t="str">
            <v>เด็กหญิงชนกนันท์  เพชรเทียม</v>
          </cell>
        </row>
        <row r="36">
          <cell r="D36" t="str">
            <v>เด็กหญิงชาลิสา  อ่อนกล้า</v>
          </cell>
        </row>
        <row r="37">
          <cell r="D37" t="str">
            <v>เด็กหญิงธนาภรณ์  จันทร์ทอง</v>
          </cell>
        </row>
        <row r="38">
          <cell r="D38" t="str">
            <v>เด็กหญิงนริศรา  มาลัย</v>
          </cell>
        </row>
        <row r="39">
          <cell r="D39" t="str">
            <v>เด็กหญิงปทุมวดี  พันธะ</v>
          </cell>
        </row>
        <row r="40">
          <cell r="D40" t="str">
            <v>เด็กหญิงมาริสา  คำจริง</v>
          </cell>
        </row>
        <row r="41">
          <cell r="D41" t="str">
            <v>เด็กหญิงศุภานัน  กวางทอง</v>
          </cell>
        </row>
        <row r="42">
          <cell r="D42" t="str">
            <v>เด็กหญิงสุพัตรา  หลงฉิม</v>
          </cell>
        </row>
        <row r="43">
          <cell r="D43" t="str">
            <v>เด็กหญิงสุพัตรา  พูนพิทักษ์</v>
          </cell>
        </row>
        <row r="44">
          <cell r="D44" t="str">
            <v>เด็กหญิงสุรัชนา  สวนสุวรรณ</v>
          </cell>
        </row>
        <row r="45">
          <cell r="D45" t="str">
            <v>เด็กหญิงอัมพิกา  แก้วบัวดี</v>
          </cell>
        </row>
        <row r="46">
          <cell r="D46" t="str">
            <v>เด็กหญิงอารีรัตน์  เกณเกตุกรณ์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opLeftCell="A28" zoomScale="90" zoomScaleNormal="90" workbookViewId="0">
      <selection activeCell="B4" sqref="B4"/>
    </sheetView>
  </sheetViews>
  <sheetFormatPr defaultColWidth="9" defaultRowHeight="24"/>
  <cols>
    <col min="1" max="1" width="5.375" style="87" customWidth="1"/>
    <col min="2" max="2" width="64.625" style="80" customWidth="1"/>
    <col min="3" max="6" width="12.5" style="80" customWidth="1"/>
    <col min="7" max="16384" width="9" style="80"/>
  </cols>
  <sheetData>
    <row r="1" spans="1:6" ht="27.75">
      <c r="A1" s="192" t="s">
        <v>68</v>
      </c>
      <c r="B1" s="192"/>
      <c r="C1" s="192"/>
      <c r="D1" s="192"/>
      <c r="E1" s="192"/>
      <c r="F1" s="192"/>
    </row>
    <row r="3" spans="1:6" ht="27.75">
      <c r="A3" s="193" t="s">
        <v>69</v>
      </c>
      <c r="B3" s="193"/>
      <c r="C3" s="193"/>
      <c r="D3" s="193"/>
      <c r="E3" s="193"/>
      <c r="F3" s="193"/>
    </row>
    <row r="4" spans="1:6" ht="48">
      <c r="A4" s="81" t="s">
        <v>70</v>
      </c>
      <c r="B4" s="81" t="s">
        <v>71</v>
      </c>
      <c r="C4" s="81" t="s">
        <v>72</v>
      </c>
      <c r="D4" s="82" t="s">
        <v>73</v>
      </c>
      <c r="E4" s="82" t="s">
        <v>74</v>
      </c>
      <c r="F4" s="81" t="s">
        <v>75</v>
      </c>
    </row>
    <row r="5" spans="1:6" ht="26.25" customHeight="1">
      <c r="A5" s="83">
        <v>1</v>
      </c>
      <c r="B5" s="160" t="s">
        <v>76</v>
      </c>
      <c r="C5" s="84"/>
      <c r="D5" s="84"/>
      <c r="E5" s="84"/>
      <c r="F5" s="84"/>
    </row>
    <row r="6" spans="1:6" ht="26.25" customHeight="1">
      <c r="A6" s="85">
        <v>2</v>
      </c>
      <c r="B6" s="161" t="s">
        <v>77</v>
      </c>
      <c r="C6" s="86"/>
      <c r="D6" s="86"/>
      <c r="E6" s="86"/>
      <c r="F6" s="86"/>
    </row>
    <row r="7" spans="1:6" ht="26.25" customHeight="1">
      <c r="A7" s="85">
        <v>3</v>
      </c>
      <c r="B7" s="161" t="s">
        <v>78</v>
      </c>
      <c r="C7" s="86"/>
      <c r="D7" s="86"/>
      <c r="E7" s="86"/>
      <c r="F7" s="86"/>
    </row>
    <row r="8" spans="1:6" ht="26.25" customHeight="1">
      <c r="A8" s="83">
        <v>4</v>
      </c>
      <c r="B8" s="160" t="s">
        <v>79</v>
      </c>
      <c r="C8" s="84"/>
      <c r="D8" s="84"/>
      <c r="E8" s="84"/>
      <c r="F8" s="84"/>
    </row>
    <row r="9" spans="1:6" ht="26.25" customHeight="1">
      <c r="A9" s="85">
        <v>5</v>
      </c>
      <c r="B9" s="161" t="s">
        <v>80</v>
      </c>
      <c r="C9" s="86"/>
      <c r="D9" s="86"/>
      <c r="E9" s="86"/>
      <c r="F9" s="86"/>
    </row>
    <row r="10" spans="1:6" ht="26.25" customHeight="1">
      <c r="A10" s="83">
        <v>6</v>
      </c>
      <c r="B10" s="160" t="s">
        <v>81</v>
      </c>
      <c r="C10" s="84"/>
      <c r="D10" s="84"/>
      <c r="E10" s="84"/>
      <c r="F10" s="84"/>
    </row>
    <row r="11" spans="1:6" ht="26.25" customHeight="1">
      <c r="A11" s="83">
        <v>7</v>
      </c>
      <c r="B11" s="160" t="s">
        <v>82</v>
      </c>
      <c r="C11" s="84"/>
      <c r="D11" s="84"/>
      <c r="E11" s="84"/>
      <c r="F11" s="84"/>
    </row>
    <row r="12" spans="1:6" ht="26.25" customHeight="1">
      <c r="A12" s="85">
        <v>8</v>
      </c>
      <c r="B12" s="161" t="s">
        <v>83</v>
      </c>
      <c r="C12" s="86"/>
      <c r="D12" s="86"/>
      <c r="E12" s="86"/>
      <c r="F12" s="86"/>
    </row>
    <row r="13" spans="1:6" ht="26.25" customHeight="1">
      <c r="A13" s="85">
        <v>9</v>
      </c>
      <c r="B13" s="161" t="s">
        <v>84</v>
      </c>
      <c r="C13" s="86"/>
      <c r="D13" s="86"/>
      <c r="E13" s="86"/>
      <c r="F13" s="86"/>
    </row>
    <row r="14" spans="1:6" ht="26.25" customHeight="1">
      <c r="A14" s="83">
        <v>10</v>
      </c>
      <c r="B14" s="160" t="s">
        <v>85</v>
      </c>
      <c r="C14" s="84"/>
      <c r="D14" s="84"/>
      <c r="E14" s="84"/>
      <c r="F14" s="84"/>
    </row>
    <row r="15" spans="1:6" ht="26.25" customHeight="1">
      <c r="A15" s="85">
        <v>11</v>
      </c>
      <c r="B15" s="161" t="s">
        <v>86</v>
      </c>
      <c r="C15" s="86"/>
      <c r="D15" s="86"/>
      <c r="E15" s="86"/>
      <c r="F15" s="86"/>
    </row>
    <row r="16" spans="1:6" ht="26.25" customHeight="1">
      <c r="A16" s="83">
        <v>12</v>
      </c>
      <c r="B16" s="160" t="s">
        <v>87</v>
      </c>
      <c r="C16" s="84"/>
      <c r="D16" s="84"/>
      <c r="E16" s="84"/>
      <c r="F16" s="84"/>
    </row>
    <row r="17" spans="1:6" ht="26.25" customHeight="1">
      <c r="A17" s="85">
        <v>13</v>
      </c>
      <c r="B17" s="161" t="s">
        <v>88</v>
      </c>
      <c r="C17" s="86"/>
      <c r="D17" s="86"/>
      <c r="E17" s="86"/>
      <c r="F17" s="86"/>
    </row>
    <row r="18" spans="1:6" ht="26.25" customHeight="1">
      <c r="A18" s="83">
        <v>14</v>
      </c>
      <c r="B18" s="160" t="s">
        <v>89</v>
      </c>
      <c r="C18" s="84"/>
      <c r="D18" s="84"/>
      <c r="E18" s="84"/>
      <c r="F18" s="84"/>
    </row>
    <row r="19" spans="1:6" ht="26.25" customHeight="1">
      <c r="A19" s="83">
        <v>15</v>
      </c>
      <c r="B19" s="160" t="s">
        <v>90</v>
      </c>
      <c r="C19" s="84"/>
      <c r="D19" s="84"/>
      <c r="E19" s="84"/>
      <c r="F19" s="84"/>
    </row>
    <row r="20" spans="1:6" ht="26.25" customHeight="1">
      <c r="A20" s="85">
        <v>16</v>
      </c>
      <c r="B20" s="161" t="s">
        <v>91</v>
      </c>
      <c r="C20" s="86"/>
      <c r="D20" s="86"/>
      <c r="E20" s="86"/>
      <c r="F20" s="86"/>
    </row>
    <row r="21" spans="1:6" ht="26.25" customHeight="1">
      <c r="A21" s="83">
        <v>17</v>
      </c>
      <c r="B21" s="160" t="s">
        <v>92</v>
      </c>
      <c r="C21" s="84"/>
      <c r="D21" s="84"/>
      <c r="E21" s="84"/>
      <c r="F21" s="84"/>
    </row>
    <row r="22" spans="1:6" ht="26.25" customHeight="1">
      <c r="A22" s="85">
        <v>18</v>
      </c>
      <c r="B22" s="161" t="s">
        <v>93</v>
      </c>
      <c r="C22" s="86"/>
      <c r="D22" s="86"/>
      <c r="E22" s="86"/>
      <c r="F22" s="86"/>
    </row>
    <row r="23" spans="1:6" ht="26.25" customHeight="1">
      <c r="A23" s="85">
        <v>19</v>
      </c>
      <c r="B23" s="161" t="s">
        <v>94</v>
      </c>
      <c r="C23" s="86"/>
      <c r="D23" s="86"/>
      <c r="E23" s="86"/>
      <c r="F23" s="86"/>
    </row>
    <row r="24" spans="1:6" ht="26.25" customHeight="1">
      <c r="A24" s="83">
        <v>20</v>
      </c>
      <c r="B24" s="160" t="s">
        <v>95</v>
      </c>
      <c r="C24" s="84"/>
      <c r="D24" s="84"/>
      <c r="E24" s="84"/>
      <c r="F24" s="84"/>
    </row>
    <row r="25" spans="1:6" ht="26.25" customHeight="1">
      <c r="A25" s="85">
        <v>21</v>
      </c>
      <c r="B25" s="161" t="s">
        <v>96</v>
      </c>
      <c r="C25" s="86"/>
      <c r="D25" s="86"/>
      <c r="E25" s="86"/>
      <c r="F25" s="86"/>
    </row>
    <row r="26" spans="1:6" ht="26.25" customHeight="1">
      <c r="A26" s="83">
        <v>22</v>
      </c>
      <c r="B26" s="160" t="s">
        <v>97</v>
      </c>
      <c r="C26" s="84"/>
      <c r="D26" s="84"/>
      <c r="E26" s="84"/>
      <c r="F26" s="84"/>
    </row>
    <row r="27" spans="1:6" ht="26.25" customHeight="1">
      <c r="A27" s="83">
        <v>23</v>
      </c>
      <c r="B27" s="160" t="s">
        <v>98</v>
      </c>
      <c r="C27" s="84"/>
      <c r="D27" s="84"/>
      <c r="E27" s="84"/>
      <c r="F27" s="84"/>
    </row>
    <row r="28" spans="1:6" ht="26.25" customHeight="1">
      <c r="A28" s="85">
        <v>24</v>
      </c>
      <c r="B28" s="161" t="s">
        <v>99</v>
      </c>
      <c r="C28" s="86"/>
      <c r="D28" s="86"/>
      <c r="E28" s="86"/>
      <c r="F28" s="86"/>
    </row>
    <row r="29" spans="1:6" ht="26.25" customHeight="1">
      <c r="A29" s="83">
        <v>25</v>
      </c>
      <c r="B29" s="160" t="s">
        <v>100</v>
      </c>
      <c r="C29" s="84"/>
      <c r="D29" s="84"/>
      <c r="E29" s="84"/>
      <c r="F29" s="84"/>
    </row>
    <row r="30" spans="1:6" ht="26.25" customHeight="1">
      <c r="A30" s="85">
        <v>26</v>
      </c>
      <c r="B30" s="161" t="s">
        <v>101</v>
      </c>
      <c r="C30" s="86"/>
      <c r="D30" s="86"/>
      <c r="E30" s="86"/>
      <c r="F30" s="86"/>
    </row>
    <row r="31" spans="1:6" ht="26.25" customHeight="1">
      <c r="A31" s="85">
        <v>27</v>
      </c>
      <c r="B31" s="161" t="s">
        <v>102</v>
      </c>
      <c r="C31" s="86"/>
      <c r="D31" s="86"/>
      <c r="E31" s="86"/>
      <c r="F31" s="86"/>
    </row>
    <row r="32" spans="1:6" ht="26.25" customHeight="1">
      <c r="A32" s="83">
        <v>28</v>
      </c>
      <c r="B32" s="160" t="s">
        <v>103</v>
      </c>
      <c r="C32" s="84"/>
      <c r="D32" s="84"/>
      <c r="E32" s="84"/>
      <c r="F32" s="84"/>
    </row>
    <row r="33" spans="1:6" ht="26.25" customHeight="1">
      <c r="A33" s="85">
        <v>29</v>
      </c>
      <c r="B33" s="161" t="s">
        <v>104</v>
      </c>
      <c r="C33" s="86"/>
      <c r="D33" s="86"/>
      <c r="E33" s="86"/>
      <c r="F33" s="86"/>
    </row>
    <row r="34" spans="1:6" ht="26.25" customHeight="1">
      <c r="A34" s="85">
        <v>30</v>
      </c>
      <c r="B34" s="161" t="s">
        <v>105</v>
      </c>
      <c r="C34" s="86"/>
      <c r="D34" s="86"/>
      <c r="E34" s="86"/>
      <c r="F34" s="86"/>
    </row>
    <row r="35" spans="1:6" ht="26.25" customHeight="1">
      <c r="A35" s="83">
        <v>31</v>
      </c>
      <c r="B35" s="160" t="s">
        <v>106</v>
      </c>
      <c r="C35" s="84"/>
      <c r="D35" s="84"/>
      <c r="E35" s="84"/>
      <c r="F35" s="84"/>
    </row>
    <row r="36" spans="1:6" ht="26.25" customHeight="1">
      <c r="A36" s="83">
        <v>32</v>
      </c>
      <c r="B36" s="160" t="s">
        <v>107</v>
      </c>
      <c r="C36" s="84"/>
      <c r="D36" s="84"/>
      <c r="E36" s="84"/>
      <c r="F36" s="84"/>
    </row>
    <row r="37" spans="1:6" ht="26.25" customHeight="1">
      <c r="A37" s="85">
        <v>33</v>
      </c>
      <c r="B37" s="161" t="s">
        <v>108</v>
      </c>
      <c r="C37" s="86"/>
      <c r="D37" s="86"/>
      <c r="E37" s="86"/>
      <c r="F37" s="86"/>
    </row>
    <row r="38" spans="1:6" ht="26.25" customHeight="1">
      <c r="A38" s="83">
        <v>34</v>
      </c>
      <c r="B38" s="160" t="s">
        <v>109</v>
      </c>
      <c r="C38" s="84"/>
      <c r="D38" s="84"/>
      <c r="E38" s="84"/>
      <c r="F38" s="84"/>
    </row>
    <row r="39" spans="1:6" ht="26.25" customHeight="1">
      <c r="A39" s="85">
        <v>35</v>
      </c>
      <c r="B39" s="161" t="s">
        <v>110</v>
      </c>
      <c r="C39" s="86"/>
      <c r="D39" s="86"/>
      <c r="E39" s="86"/>
      <c r="F39" s="86"/>
    </row>
    <row r="40" spans="1:6" ht="26.25" customHeight="1">
      <c r="A40" s="83">
        <v>36</v>
      </c>
      <c r="B40" s="160" t="s">
        <v>111</v>
      </c>
      <c r="C40" s="84"/>
      <c r="D40" s="84"/>
      <c r="E40" s="84"/>
      <c r="F40" s="84"/>
    </row>
    <row r="41" spans="1:6" ht="26.25" customHeight="1">
      <c r="A41" s="85">
        <v>37</v>
      </c>
      <c r="B41" s="161" t="s">
        <v>112</v>
      </c>
      <c r="C41" s="86"/>
      <c r="D41" s="86"/>
      <c r="E41" s="86"/>
      <c r="F41" s="86"/>
    </row>
    <row r="42" spans="1:6" ht="26.25" customHeight="1">
      <c r="A42" s="83">
        <v>38</v>
      </c>
      <c r="B42" s="160" t="s">
        <v>113</v>
      </c>
      <c r="C42" s="84"/>
      <c r="D42" s="84"/>
      <c r="E42" s="84"/>
      <c r="F42" s="84"/>
    </row>
    <row r="43" spans="1:6" ht="26.25" customHeight="1">
      <c r="A43" s="83">
        <v>39</v>
      </c>
      <c r="B43" s="160" t="s">
        <v>114</v>
      </c>
      <c r="C43" s="84"/>
      <c r="D43" s="84"/>
      <c r="E43" s="84"/>
      <c r="F43" s="84"/>
    </row>
    <row r="44" spans="1:6" ht="26.25" customHeight="1">
      <c r="A44" s="85">
        <v>40</v>
      </c>
      <c r="B44" s="161" t="s">
        <v>115</v>
      </c>
      <c r="C44" s="86"/>
      <c r="D44" s="86"/>
      <c r="E44" s="86"/>
      <c r="F44" s="86"/>
    </row>
    <row r="45" spans="1:6" ht="26.25" customHeight="1">
      <c r="A45" s="83">
        <v>41</v>
      </c>
      <c r="B45" s="160" t="s">
        <v>116</v>
      </c>
      <c r="C45" s="84"/>
      <c r="D45" s="84"/>
      <c r="E45" s="84"/>
      <c r="F45" s="84"/>
    </row>
    <row r="46" spans="1:6" ht="26.25" customHeight="1">
      <c r="A46" s="83">
        <v>42</v>
      </c>
      <c r="B46" s="160" t="s">
        <v>117</v>
      </c>
      <c r="C46" s="84"/>
      <c r="D46" s="84"/>
      <c r="E46" s="84"/>
      <c r="F46" s="84"/>
    </row>
    <row r="47" spans="1:6" ht="26.25" customHeight="1">
      <c r="A47" s="83">
        <v>43</v>
      </c>
      <c r="B47" s="160" t="s">
        <v>118</v>
      </c>
      <c r="C47" s="84"/>
      <c r="D47" s="84"/>
      <c r="E47" s="84"/>
      <c r="F47" s="84"/>
    </row>
    <row r="48" spans="1:6" ht="26.25" customHeight="1">
      <c r="A48" s="83">
        <v>44</v>
      </c>
      <c r="B48" s="160" t="s">
        <v>119</v>
      </c>
      <c r="C48" s="84"/>
      <c r="D48" s="84"/>
      <c r="E48" s="84"/>
      <c r="F48" s="84"/>
    </row>
    <row r="49" spans="1:6" ht="26.25" customHeight="1">
      <c r="A49" s="85">
        <v>45</v>
      </c>
      <c r="B49" s="161" t="s">
        <v>120</v>
      </c>
      <c r="C49" s="86"/>
      <c r="D49" s="86"/>
      <c r="E49" s="86"/>
      <c r="F49" s="86"/>
    </row>
    <row r="50" spans="1:6" ht="26.25" customHeight="1">
      <c r="A50" s="83">
        <v>46</v>
      </c>
      <c r="B50" s="160" t="s">
        <v>121</v>
      </c>
      <c r="C50" s="84"/>
      <c r="D50" s="84"/>
      <c r="E50" s="84"/>
      <c r="F50" s="84"/>
    </row>
    <row r="51" spans="1:6" ht="26.25" customHeight="1">
      <c r="A51" s="85">
        <v>47</v>
      </c>
      <c r="B51" s="161" t="s">
        <v>122</v>
      </c>
      <c r="C51" s="86"/>
      <c r="D51" s="86"/>
      <c r="E51" s="86"/>
      <c r="F51" s="86"/>
    </row>
    <row r="52" spans="1:6" ht="26.25" customHeight="1">
      <c r="A52" s="83">
        <v>48</v>
      </c>
      <c r="B52" s="160" t="s">
        <v>123</v>
      </c>
      <c r="C52" s="84"/>
      <c r="D52" s="84"/>
      <c r="E52" s="84"/>
      <c r="F52" s="84"/>
    </row>
    <row r="53" spans="1:6" ht="26.25" customHeight="1">
      <c r="A53" s="83">
        <v>49</v>
      </c>
      <c r="B53" s="160" t="s">
        <v>124</v>
      </c>
      <c r="C53" s="84"/>
      <c r="D53" s="84"/>
      <c r="E53" s="84"/>
      <c r="F53" s="84"/>
    </row>
    <row r="54" spans="1:6" ht="26.25" customHeight="1">
      <c r="A54" s="83">
        <v>50</v>
      </c>
      <c r="B54" s="160" t="s">
        <v>125</v>
      </c>
      <c r="C54" s="84"/>
      <c r="D54" s="84"/>
      <c r="E54" s="84"/>
      <c r="F54" s="84"/>
    </row>
    <row r="55" spans="1:6" ht="26.25" customHeight="1">
      <c r="A55" s="85">
        <v>51</v>
      </c>
      <c r="B55" s="161" t="s">
        <v>126</v>
      </c>
      <c r="C55" s="86"/>
      <c r="D55" s="86"/>
      <c r="E55" s="86"/>
      <c r="F55" s="86"/>
    </row>
    <row r="56" spans="1:6" ht="26.25" customHeight="1">
      <c r="A56" s="85">
        <v>52</v>
      </c>
      <c r="B56" s="161" t="s">
        <v>127</v>
      </c>
      <c r="C56" s="86"/>
      <c r="D56" s="86"/>
      <c r="E56" s="86"/>
      <c r="F56" s="86"/>
    </row>
  </sheetData>
  <mergeCells count="2">
    <mergeCell ref="A1:F1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E49"/>
  <sheetViews>
    <sheetView tabSelected="1" view="pageBreakPreview" topLeftCell="A13" zoomScale="80" zoomScaleSheetLayoutView="80" workbookViewId="0">
      <selection activeCell="J26" sqref="J26"/>
    </sheetView>
  </sheetViews>
  <sheetFormatPr defaultColWidth="9" defaultRowHeight="20.25"/>
  <cols>
    <col min="1" max="1" width="4.75" style="2" customWidth="1"/>
    <col min="2" max="2" width="4.5" style="2" customWidth="1"/>
    <col min="3" max="3" width="7.75" style="2" bestFit="1" customWidth="1"/>
    <col min="4" max="4" width="23" style="2" customWidth="1"/>
    <col min="5" max="5" width="6.75" style="2" customWidth="1"/>
    <col min="6" max="57" width="2.75" style="2" customWidth="1"/>
    <col min="58" max="16384" width="9" style="2"/>
  </cols>
  <sheetData>
    <row r="1" spans="1:58" ht="22.5" customHeight="1" thickBot="1">
      <c r="A1" s="194" t="s">
        <v>46</v>
      </c>
      <c r="B1" s="195"/>
      <c r="C1" s="195"/>
      <c r="D1" s="195"/>
      <c r="E1" s="196"/>
      <c r="F1" s="194" t="s">
        <v>47</v>
      </c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6"/>
      <c r="X1" s="194" t="s">
        <v>59</v>
      </c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6"/>
      <c r="AP1" s="194" t="s">
        <v>60</v>
      </c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6"/>
    </row>
    <row r="2" spans="1:58" ht="21.75" thickBot="1">
      <c r="A2" s="197" t="s">
        <v>252</v>
      </c>
      <c r="B2" s="198"/>
      <c r="C2" s="198"/>
      <c r="D2" s="198"/>
      <c r="E2" s="198"/>
      <c r="F2" s="199" t="s">
        <v>50</v>
      </c>
      <c r="G2" s="200"/>
      <c r="H2" s="200"/>
      <c r="I2" s="200"/>
      <c r="J2" s="200"/>
      <c r="K2" s="201"/>
      <c r="L2" s="200" t="s">
        <v>51</v>
      </c>
      <c r="M2" s="200"/>
      <c r="N2" s="200"/>
      <c r="O2" s="200"/>
      <c r="P2" s="200"/>
      <c r="Q2" s="200"/>
      <c r="R2" s="199" t="s">
        <v>52</v>
      </c>
      <c r="S2" s="200"/>
      <c r="T2" s="200"/>
      <c r="U2" s="200"/>
      <c r="V2" s="200"/>
      <c r="W2" s="201"/>
      <c r="X2" s="200" t="s">
        <v>53</v>
      </c>
      <c r="Y2" s="200"/>
      <c r="Z2" s="200"/>
      <c r="AA2" s="200"/>
      <c r="AB2" s="200"/>
      <c r="AC2" s="200"/>
      <c r="AD2" s="199" t="s">
        <v>54</v>
      </c>
      <c r="AE2" s="200"/>
      <c r="AF2" s="200"/>
      <c r="AG2" s="200"/>
      <c r="AH2" s="200"/>
      <c r="AI2" s="201"/>
      <c r="AJ2" s="202" t="s">
        <v>55</v>
      </c>
      <c r="AK2" s="202"/>
      <c r="AL2" s="202"/>
      <c r="AM2" s="202"/>
      <c r="AN2" s="202"/>
      <c r="AO2" s="202"/>
      <c r="AP2" s="199" t="s">
        <v>58</v>
      </c>
      <c r="AQ2" s="200"/>
      <c r="AR2" s="200"/>
      <c r="AS2" s="201"/>
      <c r="AT2" s="200" t="s">
        <v>56</v>
      </c>
      <c r="AU2" s="200"/>
      <c r="AV2" s="200"/>
      <c r="AW2" s="200"/>
      <c r="AX2" s="200"/>
      <c r="AY2" s="200"/>
      <c r="AZ2" s="199" t="s">
        <v>57</v>
      </c>
      <c r="BA2" s="200"/>
      <c r="BB2" s="200"/>
      <c r="BC2" s="200"/>
      <c r="BD2" s="200"/>
      <c r="BE2" s="201"/>
    </row>
    <row r="3" spans="1:58" ht="21.75" thickBot="1">
      <c r="A3" s="52" t="s">
        <v>0</v>
      </c>
      <c r="B3" s="53" t="s">
        <v>1</v>
      </c>
      <c r="C3" s="54" t="s">
        <v>2</v>
      </c>
      <c r="D3" s="53" t="s">
        <v>3</v>
      </c>
      <c r="E3" s="54" t="s">
        <v>4</v>
      </c>
      <c r="F3" s="55">
        <v>1</v>
      </c>
      <c r="G3" s="56">
        <v>2</v>
      </c>
      <c r="H3" s="56">
        <v>3</v>
      </c>
      <c r="I3" s="56">
        <v>4</v>
      </c>
      <c r="J3" s="56">
        <v>5</v>
      </c>
      <c r="K3" s="57">
        <v>6</v>
      </c>
      <c r="L3" s="58">
        <v>7</v>
      </c>
      <c r="M3" s="56">
        <v>8</v>
      </c>
      <c r="N3" s="56">
        <v>9</v>
      </c>
      <c r="O3" s="56">
        <v>10</v>
      </c>
      <c r="P3" s="56">
        <v>11</v>
      </c>
      <c r="Q3" s="59">
        <v>12</v>
      </c>
      <c r="R3" s="55">
        <v>13</v>
      </c>
      <c r="S3" s="56">
        <v>14</v>
      </c>
      <c r="T3" s="56">
        <v>15</v>
      </c>
      <c r="U3" s="56">
        <v>16</v>
      </c>
      <c r="V3" s="56">
        <v>17</v>
      </c>
      <c r="W3" s="57">
        <v>18</v>
      </c>
      <c r="X3" s="58">
        <v>19</v>
      </c>
      <c r="Y3" s="56">
        <v>20</v>
      </c>
      <c r="Z3" s="56">
        <v>21</v>
      </c>
      <c r="AA3" s="56">
        <v>22</v>
      </c>
      <c r="AB3" s="56">
        <v>23</v>
      </c>
      <c r="AC3" s="59">
        <v>24</v>
      </c>
      <c r="AD3" s="55">
        <v>25</v>
      </c>
      <c r="AE3" s="56">
        <v>26</v>
      </c>
      <c r="AF3" s="56">
        <v>27</v>
      </c>
      <c r="AG3" s="56">
        <v>28</v>
      </c>
      <c r="AH3" s="56">
        <v>29</v>
      </c>
      <c r="AI3" s="57">
        <v>30</v>
      </c>
      <c r="AJ3" s="117">
        <v>31</v>
      </c>
      <c r="AK3" s="50">
        <v>32</v>
      </c>
      <c r="AL3" s="50">
        <v>33</v>
      </c>
      <c r="AM3" s="50">
        <v>34</v>
      </c>
      <c r="AN3" s="50">
        <v>35</v>
      </c>
      <c r="AO3" s="135">
        <v>36</v>
      </c>
      <c r="AP3" s="95">
        <v>37</v>
      </c>
      <c r="AQ3" s="96">
        <v>38</v>
      </c>
      <c r="AR3" s="96">
        <v>39</v>
      </c>
      <c r="AS3" s="97">
        <v>40</v>
      </c>
      <c r="AT3" s="58">
        <v>41</v>
      </c>
      <c r="AU3" s="56">
        <v>42</v>
      </c>
      <c r="AV3" s="56">
        <v>43</v>
      </c>
      <c r="AW3" s="56">
        <v>44</v>
      </c>
      <c r="AX3" s="56">
        <v>45</v>
      </c>
      <c r="AY3" s="59">
        <v>46</v>
      </c>
      <c r="AZ3" s="95">
        <v>47</v>
      </c>
      <c r="BA3" s="96">
        <v>48</v>
      </c>
      <c r="BB3" s="96">
        <v>49</v>
      </c>
      <c r="BC3" s="96">
        <v>50</v>
      </c>
      <c r="BD3" s="96">
        <v>51</v>
      </c>
      <c r="BE3" s="97">
        <v>52</v>
      </c>
    </row>
    <row r="4" spans="1:58" s="9" customFormat="1" ht="18" customHeight="1" thickBot="1">
      <c r="A4" s="4" t="s">
        <v>5</v>
      </c>
      <c r="B4" s="159" t="s">
        <v>18</v>
      </c>
      <c r="C4" s="162" t="s">
        <v>204</v>
      </c>
      <c r="D4" s="189" t="s">
        <v>162</v>
      </c>
      <c r="E4" s="46" t="s">
        <v>147</v>
      </c>
      <c r="F4" s="60">
        <v>2</v>
      </c>
      <c r="G4" s="137">
        <v>1</v>
      </c>
      <c r="H4" s="137">
        <v>2</v>
      </c>
      <c r="I4" s="137">
        <v>3</v>
      </c>
      <c r="J4" s="137">
        <v>2</v>
      </c>
      <c r="K4" s="138">
        <v>2</v>
      </c>
      <c r="L4" s="139">
        <v>2</v>
      </c>
      <c r="M4" s="137">
        <v>3</v>
      </c>
      <c r="N4" s="137">
        <v>2</v>
      </c>
      <c r="O4" s="137">
        <v>4</v>
      </c>
      <c r="P4" s="137">
        <v>1</v>
      </c>
      <c r="Q4" s="140">
        <v>3</v>
      </c>
      <c r="R4" s="60">
        <v>2</v>
      </c>
      <c r="S4" s="137">
        <v>2</v>
      </c>
      <c r="T4" s="137">
        <v>4</v>
      </c>
      <c r="U4" s="137">
        <v>1</v>
      </c>
      <c r="V4" s="137">
        <v>4</v>
      </c>
      <c r="W4" s="138">
        <v>1</v>
      </c>
      <c r="X4" s="139">
        <v>1</v>
      </c>
      <c r="Y4" s="137">
        <v>2</v>
      </c>
      <c r="Z4" s="137">
        <v>2</v>
      </c>
      <c r="AA4" s="137">
        <v>3</v>
      </c>
      <c r="AB4" s="137">
        <v>2</v>
      </c>
      <c r="AC4" s="140">
        <v>1</v>
      </c>
      <c r="AD4" s="60">
        <v>2</v>
      </c>
      <c r="AE4" s="30">
        <v>2</v>
      </c>
      <c r="AF4" s="30">
        <v>1</v>
      </c>
      <c r="AG4" s="30">
        <v>2</v>
      </c>
      <c r="AH4" s="30">
        <v>3</v>
      </c>
      <c r="AI4" s="31">
        <v>1</v>
      </c>
      <c r="AJ4" s="32">
        <v>2</v>
      </c>
      <c r="AK4" s="30">
        <v>2</v>
      </c>
      <c r="AL4" s="30">
        <v>3</v>
      </c>
      <c r="AM4" s="30">
        <v>3</v>
      </c>
      <c r="AN4" s="30">
        <v>1</v>
      </c>
      <c r="AO4" s="33">
        <v>2</v>
      </c>
      <c r="AP4" s="29">
        <v>3</v>
      </c>
      <c r="AQ4" s="30">
        <v>3</v>
      </c>
      <c r="AR4" s="30">
        <v>3</v>
      </c>
      <c r="AS4" s="31">
        <v>3</v>
      </c>
      <c r="AT4" s="32">
        <v>3</v>
      </c>
      <c r="AU4" s="30">
        <v>2</v>
      </c>
      <c r="AV4" s="30">
        <v>2</v>
      </c>
      <c r="AW4" s="30">
        <v>2</v>
      </c>
      <c r="AX4" s="30">
        <v>1</v>
      </c>
      <c r="AY4" s="33">
        <v>4</v>
      </c>
      <c r="AZ4" s="29">
        <v>1</v>
      </c>
      <c r="BA4" s="30">
        <v>4</v>
      </c>
      <c r="BB4" s="30">
        <v>4</v>
      </c>
      <c r="BC4" s="30">
        <v>4</v>
      </c>
      <c r="BD4" s="30">
        <v>2</v>
      </c>
      <c r="BE4" s="31">
        <v>1</v>
      </c>
      <c r="BF4" s="8"/>
    </row>
    <row r="5" spans="1:58" s="9" customFormat="1" ht="18" customHeight="1" thickBot="1">
      <c r="A5" s="10" t="s">
        <v>6</v>
      </c>
      <c r="B5" s="159" t="s">
        <v>18</v>
      </c>
      <c r="C5" s="162" t="s">
        <v>205</v>
      </c>
      <c r="D5" s="189" t="s">
        <v>163</v>
      </c>
      <c r="E5" s="46" t="s">
        <v>147</v>
      </c>
      <c r="F5" s="28">
        <v>2</v>
      </c>
      <c r="G5" s="24">
        <v>1</v>
      </c>
      <c r="H5" s="24">
        <v>3</v>
      </c>
      <c r="I5" s="24">
        <v>4</v>
      </c>
      <c r="J5" s="24">
        <v>2</v>
      </c>
      <c r="K5" s="25">
        <v>2</v>
      </c>
      <c r="L5" s="26">
        <v>1</v>
      </c>
      <c r="M5" s="24">
        <v>2</v>
      </c>
      <c r="N5" s="24">
        <v>1</v>
      </c>
      <c r="O5" s="24">
        <v>2</v>
      </c>
      <c r="P5" s="24">
        <v>4</v>
      </c>
      <c r="Q5" s="27">
        <v>3</v>
      </c>
      <c r="R5" s="28">
        <v>2</v>
      </c>
      <c r="S5" s="24">
        <v>4</v>
      </c>
      <c r="T5" s="24">
        <v>4</v>
      </c>
      <c r="U5" s="24">
        <v>1</v>
      </c>
      <c r="V5" s="24">
        <v>4</v>
      </c>
      <c r="W5" s="25">
        <v>1</v>
      </c>
      <c r="X5" s="26">
        <v>2</v>
      </c>
      <c r="Y5" s="24">
        <v>3</v>
      </c>
      <c r="Z5" s="24">
        <v>4</v>
      </c>
      <c r="AA5" s="24">
        <v>4</v>
      </c>
      <c r="AB5" s="24">
        <v>2</v>
      </c>
      <c r="AC5" s="27">
        <v>3</v>
      </c>
      <c r="AD5" s="28">
        <v>3</v>
      </c>
      <c r="AE5" s="15">
        <v>2</v>
      </c>
      <c r="AF5" s="15">
        <v>2</v>
      </c>
      <c r="AG5" s="15">
        <v>3</v>
      </c>
      <c r="AH5" s="15">
        <v>4</v>
      </c>
      <c r="AI5" s="16">
        <v>2</v>
      </c>
      <c r="AJ5" s="17">
        <v>1</v>
      </c>
      <c r="AK5" s="15">
        <v>3</v>
      </c>
      <c r="AL5" s="15">
        <v>2</v>
      </c>
      <c r="AM5" s="15">
        <v>2</v>
      </c>
      <c r="AN5" s="15">
        <v>2</v>
      </c>
      <c r="AO5" s="18">
        <v>2</v>
      </c>
      <c r="AP5" s="14">
        <v>2</v>
      </c>
      <c r="AQ5" s="15">
        <v>1</v>
      </c>
      <c r="AR5" s="15">
        <v>3</v>
      </c>
      <c r="AS5" s="16">
        <v>2</v>
      </c>
      <c r="AT5" s="17">
        <v>2</v>
      </c>
      <c r="AU5" s="15">
        <v>4</v>
      </c>
      <c r="AV5" s="15">
        <v>3</v>
      </c>
      <c r="AW5" s="15">
        <v>2</v>
      </c>
      <c r="AX5" s="15">
        <v>2</v>
      </c>
      <c r="AY5" s="18">
        <v>2</v>
      </c>
      <c r="AZ5" s="14">
        <v>2</v>
      </c>
      <c r="BA5" s="15">
        <v>2</v>
      </c>
      <c r="BB5" s="15">
        <v>3</v>
      </c>
      <c r="BC5" s="15">
        <v>2</v>
      </c>
      <c r="BD5" s="15">
        <v>2</v>
      </c>
      <c r="BE5" s="16">
        <v>2</v>
      </c>
      <c r="BF5" s="8"/>
    </row>
    <row r="6" spans="1:58" s="9" customFormat="1" ht="18" customHeight="1" thickBot="1">
      <c r="A6" s="10" t="s">
        <v>7</v>
      </c>
      <c r="B6" s="159" t="s">
        <v>18</v>
      </c>
      <c r="C6" s="162" t="s">
        <v>206</v>
      </c>
      <c r="D6" s="189" t="s">
        <v>164</v>
      </c>
      <c r="E6" s="46" t="s">
        <v>147</v>
      </c>
      <c r="F6" s="28">
        <v>2</v>
      </c>
      <c r="G6" s="24">
        <v>1</v>
      </c>
      <c r="H6" s="24">
        <v>2</v>
      </c>
      <c r="I6" s="24">
        <v>2</v>
      </c>
      <c r="J6" s="24">
        <v>2</v>
      </c>
      <c r="K6" s="25">
        <v>2</v>
      </c>
      <c r="L6" s="26">
        <v>2</v>
      </c>
      <c r="M6" s="24">
        <v>1</v>
      </c>
      <c r="N6" s="24">
        <v>1</v>
      </c>
      <c r="O6" s="24">
        <v>2</v>
      </c>
      <c r="P6" s="24">
        <v>1</v>
      </c>
      <c r="Q6" s="27">
        <v>2</v>
      </c>
      <c r="R6" s="28">
        <v>1</v>
      </c>
      <c r="S6" s="24">
        <v>4</v>
      </c>
      <c r="T6" s="24">
        <v>3</v>
      </c>
      <c r="U6" s="24">
        <v>1</v>
      </c>
      <c r="V6" s="24">
        <v>3</v>
      </c>
      <c r="W6" s="25">
        <v>2</v>
      </c>
      <c r="X6" s="26">
        <v>2</v>
      </c>
      <c r="Y6" s="24">
        <v>2</v>
      </c>
      <c r="Z6" s="24">
        <v>2</v>
      </c>
      <c r="AA6" s="24">
        <v>3</v>
      </c>
      <c r="AB6" s="24">
        <v>2</v>
      </c>
      <c r="AC6" s="27">
        <v>1</v>
      </c>
      <c r="AD6" s="28">
        <v>2</v>
      </c>
      <c r="AE6" s="15">
        <v>1</v>
      </c>
      <c r="AF6" s="15">
        <v>2</v>
      </c>
      <c r="AG6" s="15">
        <v>2</v>
      </c>
      <c r="AH6" s="15">
        <v>2</v>
      </c>
      <c r="AI6" s="16">
        <v>2</v>
      </c>
      <c r="AJ6" s="17">
        <v>2</v>
      </c>
      <c r="AK6" s="15">
        <v>2</v>
      </c>
      <c r="AL6" s="15">
        <v>2</v>
      </c>
      <c r="AM6" s="15">
        <v>2</v>
      </c>
      <c r="AN6" s="15">
        <v>2</v>
      </c>
      <c r="AO6" s="18">
        <v>2</v>
      </c>
      <c r="AP6" s="14">
        <v>2</v>
      </c>
      <c r="AQ6" s="15">
        <v>2</v>
      </c>
      <c r="AR6" s="15">
        <v>2</v>
      </c>
      <c r="AS6" s="16">
        <v>2</v>
      </c>
      <c r="AT6" s="17">
        <v>2</v>
      </c>
      <c r="AU6" s="15">
        <v>2</v>
      </c>
      <c r="AV6" s="15">
        <v>2</v>
      </c>
      <c r="AW6" s="15">
        <v>2</v>
      </c>
      <c r="AX6" s="15">
        <v>2</v>
      </c>
      <c r="AY6" s="18">
        <v>4</v>
      </c>
      <c r="AZ6" s="14">
        <v>1</v>
      </c>
      <c r="BA6" s="15">
        <v>3</v>
      </c>
      <c r="BB6" s="15">
        <v>2</v>
      </c>
      <c r="BC6" s="15">
        <v>3</v>
      </c>
      <c r="BD6" s="15">
        <v>2</v>
      </c>
      <c r="BE6" s="16">
        <v>1</v>
      </c>
      <c r="BF6" s="8"/>
    </row>
    <row r="7" spans="1:58" s="9" customFormat="1" ht="18" customHeight="1" thickBot="1">
      <c r="A7" s="10" t="s">
        <v>8</v>
      </c>
      <c r="B7" s="159" t="s">
        <v>18</v>
      </c>
      <c r="C7" s="162" t="s">
        <v>207</v>
      </c>
      <c r="D7" s="189" t="s">
        <v>165</v>
      </c>
      <c r="E7" s="46" t="s">
        <v>147</v>
      </c>
      <c r="F7" s="28">
        <v>3</v>
      </c>
      <c r="G7" s="24">
        <v>1</v>
      </c>
      <c r="H7" s="24">
        <v>3</v>
      </c>
      <c r="I7" s="24">
        <v>4</v>
      </c>
      <c r="J7" s="24">
        <v>2</v>
      </c>
      <c r="K7" s="25">
        <v>1</v>
      </c>
      <c r="L7" s="26">
        <v>3</v>
      </c>
      <c r="M7" s="24">
        <v>4</v>
      </c>
      <c r="N7" s="24">
        <v>1</v>
      </c>
      <c r="O7" s="24">
        <v>4</v>
      </c>
      <c r="P7" s="24">
        <v>2</v>
      </c>
      <c r="Q7" s="27">
        <v>3</v>
      </c>
      <c r="R7" s="28">
        <v>2</v>
      </c>
      <c r="S7" s="24">
        <v>4</v>
      </c>
      <c r="T7" s="24">
        <v>4</v>
      </c>
      <c r="U7" s="24">
        <v>3</v>
      </c>
      <c r="V7" s="24">
        <v>3</v>
      </c>
      <c r="W7" s="25">
        <v>2</v>
      </c>
      <c r="X7" s="26">
        <v>2</v>
      </c>
      <c r="Y7" s="24">
        <v>3</v>
      </c>
      <c r="Z7" s="24">
        <v>1</v>
      </c>
      <c r="AA7" s="24">
        <v>3</v>
      </c>
      <c r="AB7" s="24">
        <v>4</v>
      </c>
      <c r="AC7" s="27">
        <v>2</v>
      </c>
      <c r="AD7" s="28">
        <v>3</v>
      </c>
      <c r="AE7" s="47">
        <v>2</v>
      </c>
      <c r="AF7" s="34">
        <v>2</v>
      </c>
      <c r="AG7" s="34">
        <v>4</v>
      </c>
      <c r="AH7" s="34">
        <v>4</v>
      </c>
      <c r="AI7" s="35">
        <v>2</v>
      </c>
      <c r="AJ7" s="36">
        <v>3</v>
      </c>
      <c r="AK7" s="34">
        <v>4</v>
      </c>
      <c r="AL7" s="34">
        <v>2</v>
      </c>
      <c r="AM7" s="34">
        <v>4</v>
      </c>
      <c r="AN7" s="34">
        <v>4</v>
      </c>
      <c r="AO7" s="37">
        <v>3</v>
      </c>
      <c r="AP7" s="38">
        <v>2</v>
      </c>
      <c r="AQ7" s="34">
        <v>2</v>
      </c>
      <c r="AR7" s="34">
        <v>3</v>
      </c>
      <c r="AS7" s="35">
        <v>4</v>
      </c>
      <c r="AT7" s="36">
        <v>3</v>
      </c>
      <c r="AU7" s="34">
        <v>4</v>
      </c>
      <c r="AV7" s="34">
        <v>3</v>
      </c>
      <c r="AW7" s="34">
        <v>3</v>
      </c>
      <c r="AX7" s="34">
        <v>2</v>
      </c>
      <c r="AY7" s="37">
        <v>4</v>
      </c>
      <c r="AZ7" s="38">
        <v>3</v>
      </c>
      <c r="BA7" s="34">
        <v>4</v>
      </c>
      <c r="BB7" s="34">
        <v>3</v>
      </c>
      <c r="BC7" s="34">
        <v>4</v>
      </c>
      <c r="BD7" s="34">
        <v>2</v>
      </c>
      <c r="BE7" s="35">
        <v>2</v>
      </c>
      <c r="BF7" s="8"/>
    </row>
    <row r="8" spans="1:58" s="9" customFormat="1" ht="18" customHeight="1" thickBot="1">
      <c r="A8" s="10" t="s">
        <v>9</v>
      </c>
      <c r="B8" s="159" t="s">
        <v>18</v>
      </c>
      <c r="C8" s="162" t="s">
        <v>208</v>
      </c>
      <c r="D8" s="190" t="s">
        <v>166</v>
      </c>
      <c r="E8" s="46" t="s">
        <v>147</v>
      </c>
      <c r="F8" s="28">
        <v>2</v>
      </c>
      <c r="G8" s="24">
        <v>3</v>
      </c>
      <c r="H8" s="24">
        <v>2</v>
      </c>
      <c r="I8" s="24">
        <v>3</v>
      </c>
      <c r="J8" s="24">
        <v>2</v>
      </c>
      <c r="K8" s="25">
        <v>2</v>
      </c>
      <c r="L8" s="26">
        <v>3</v>
      </c>
      <c r="M8" s="24">
        <v>2</v>
      </c>
      <c r="N8" s="24">
        <v>1</v>
      </c>
      <c r="O8" s="24">
        <v>4</v>
      </c>
      <c r="P8" s="24">
        <v>3</v>
      </c>
      <c r="Q8" s="27">
        <v>3</v>
      </c>
      <c r="R8" s="28">
        <v>2</v>
      </c>
      <c r="S8" s="24">
        <v>4</v>
      </c>
      <c r="T8" s="24">
        <v>4</v>
      </c>
      <c r="U8" s="24">
        <v>1</v>
      </c>
      <c r="V8" s="24">
        <v>4</v>
      </c>
      <c r="W8" s="25">
        <v>2</v>
      </c>
      <c r="X8" s="26">
        <v>3</v>
      </c>
      <c r="Y8" s="24">
        <v>3</v>
      </c>
      <c r="Z8" s="24">
        <v>4</v>
      </c>
      <c r="AA8" s="24">
        <v>4</v>
      </c>
      <c r="AB8" s="24">
        <v>3</v>
      </c>
      <c r="AC8" s="27">
        <v>2</v>
      </c>
      <c r="AD8" s="28">
        <v>2</v>
      </c>
      <c r="AE8" s="15">
        <v>3</v>
      </c>
      <c r="AF8" s="15">
        <v>2</v>
      </c>
      <c r="AG8" s="15">
        <v>2</v>
      </c>
      <c r="AH8" s="15">
        <v>2</v>
      </c>
      <c r="AI8" s="16">
        <v>2</v>
      </c>
      <c r="AJ8" s="17">
        <v>4</v>
      </c>
      <c r="AK8" s="15">
        <v>4</v>
      </c>
      <c r="AL8" s="15">
        <v>3</v>
      </c>
      <c r="AM8" s="15">
        <v>3</v>
      </c>
      <c r="AN8" s="15">
        <v>3</v>
      </c>
      <c r="AO8" s="18">
        <v>2</v>
      </c>
      <c r="AP8" s="14">
        <v>2</v>
      </c>
      <c r="AQ8" s="15">
        <v>2</v>
      </c>
      <c r="AR8" s="15">
        <v>2</v>
      </c>
      <c r="AS8" s="16">
        <v>2</v>
      </c>
      <c r="AT8" s="17">
        <v>3</v>
      </c>
      <c r="AU8" s="15">
        <v>3</v>
      </c>
      <c r="AV8" s="15">
        <v>2</v>
      </c>
      <c r="AW8" s="15">
        <v>2</v>
      </c>
      <c r="AX8" s="15">
        <v>2</v>
      </c>
      <c r="AY8" s="18">
        <v>4</v>
      </c>
      <c r="AZ8" s="14">
        <v>2</v>
      </c>
      <c r="BA8" s="15">
        <v>2</v>
      </c>
      <c r="BB8" s="15">
        <v>1</v>
      </c>
      <c r="BC8" s="15">
        <v>1</v>
      </c>
      <c r="BD8" s="15">
        <v>1</v>
      </c>
      <c r="BE8" s="16">
        <v>2</v>
      </c>
      <c r="BF8" s="8"/>
    </row>
    <row r="9" spans="1:58" s="9" customFormat="1" ht="18" customHeight="1" thickBot="1">
      <c r="A9" s="141" t="s">
        <v>10</v>
      </c>
      <c r="B9" s="159" t="s">
        <v>18</v>
      </c>
      <c r="C9" s="162" t="s">
        <v>209</v>
      </c>
      <c r="D9" s="191" t="s">
        <v>167</v>
      </c>
      <c r="E9" s="46" t="s">
        <v>147</v>
      </c>
      <c r="F9" s="28">
        <v>4</v>
      </c>
      <c r="G9" s="24">
        <v>1</v>
      </c>
      <c r="H9" s="24">
        <v>1</v>
      </c>
      <c r="I9" s="24">
        <v>3</v>
      </c>
      <c r="J9" s="24">
        <v>1</v>
      </c>
      <c r="K9" s="25">
        <v>2</v>
      </c>
      <c r="L9" s="26">
        <v>1</v>
      </c>
      <c r="M9" s="24">
        <v>2</v>
      </c>
      <c r="N9" s="24">
        <v>2</v>
      </c>
      <c r="O9" s="24">
        <v>3</v>
      </c>
      <c r="P9" s="24">
        <v>2</v>
      </c>
      <c r="Q9" s="27">
        <v>2</v>
      </c>
      <c r="R9" s="28">
        <v>2</v>
      </c>
      <c r="S9" s="24">
        <v>2</v>
      </c>
      <c r="T9" s="24">
        <v>2</v>
      </c>
      <c r="U9" s="24">
        <v>2</v>
      </c>
      <c r="V9" s="24">
        <v>3</v>
      </c>
      <c r="W9" s="25">
        <v>1</v>
      </c>
      <c r="X9" s="26">
        <v>1</v>
      </c>
      <c r="Y9" s="24">
        <v>2</v>
      </c>
      <c r="Z9" s="24">
        <v>2</v>
      </c>
      <c r="AA9" s="24">
        <v>4</v>
      </c>
      <c r="AB9" s="24">
        <v>4</v>
      </c>
      <c r="AC9" s="27">
        <v>1</v>
      </c>
      <c r="AD9" s="28">
        <v>2</v>
      </c>
      <c r="AE9" s="15">
        <v>1</v>
      </c>
      <c r="AF9" s="15">
        <v>2</v>
      </c>
      <c r="AG9" s="15">
        <v>4</v>
      </c>
      <c r="AH9" s="15">
        <v>3</v>
      </c>
      <c r="AI9" s="16">
        <v>2</v>
      </c>
      <c r="AJ9" s="17">
        <v>2</v>
      </c>
      <c r="AK9" s="15">
        <v>4</v>
      </c>
      <c r="AL9" s="15">
        <v>1</v>
      </c>
      <c r="AM9" s="15">
        <v>4</v>
      </c>
      <c r="AN9" s="15">
        <v>2</v>
      </c>
      <c r="AO9" s="18">
        <v>3</v>
      </c>
      <c r="AP9" s="14">
        <v>1</v>
      </c>
      <c r="AQ9" s="15">
        <v>2</v>
      </c>
      <c r="AR9" s="15">
        <v>3</v>
      </c>
      <c r="AS9" s="16">
        <v>1</v>
      </c>
      <c r="AT9" s="17">
        <v>4</v>
      </c>
      <c r="AU9" s="15">
        <v>4</v>
      </c>
      <c r="AV9" s="15">
        <v>3</v>
      </c>
      <c r="AW9" s="15">
        <v>4</v>
      </c>
      <c r="AX9" s="15">
        <v>2</v>
      </c>
      <c r="AY9" s="18">
        <v>3</v>
      </c>
      <c r="AZ9" s="14">
        <v>1</v>
      </c>
      <c r="BA9" s="15">
        <v>2</v>
      </c>
      <c r="BB9" s="15">
        <v>4</v>
      </c>
      <c r="BC9" s="15">
        <v>4</v>
      </c>
      <c r="BD9" s="15">
        <v>2</v>
      </c>
      <c r="BE9" s="16">
        <v>2</v>
      </c>
      <c r="BF9" s="8"/>
    </row>
    <row r="10" spans="1:58" s="9" customFormat="1" ht="18" customHeight="1" thickBot="1">
      <c r="A10" s="10" t="s">
        <v>11</v>
      </c>
      <c r="B10" s="159" t="s">
        <v>18</v>
      </c>
      <c r="C10" s="162" t="s">
        <v>210</v>
      </c>
      <c r="D10" s="189" t="s">
        <v>168</v>
      </c>
      <c r="E10" s="46" t="s">
        <v>147</v>
      </c>
      <c r="F10" s="28">
        <v>2</v>
      </c>
      <c r="G10" s="24">
        <v>2</v>
      </c>
      <c r="H10" s="24">
        <v>2</v>
      </c>
      <c r="I10" s="24">
        <v>4</v>
      </c>
      <c r="J10" s="24">
        <v>2</v>
      </c>
      <c r="K10" s="25">
        <v>3</v>
      </c>
      <c r="L10" s="26">
        <v>2</v>
      </c>
      <c r="M10" s="24">
        <v>2</v>
      </c>
      <c r="N10" s="24">
        <v>2</v>
      </c>
      <c r="O10" s="24">
        <v>2</v>
      </c>
      <c r="P10" s="24">
        <v>2</v>
      </c>
      <c r="Q10" s="27">
        <v>3</v>
      </c>
      <c r="R10" s="28">
        <v>3</v>
      </c>
      <c r="S10" s="24">
        <v>2</v>
      </c>
      <c r="T10" s="24">
        <v>4</v>
      </c>
      <c r="U10" s="24">
        <v>2</v>
      </c>
      <c r="V10" s="24">
        <v>2</v>
      </c>
      <c r="W10" s="25">
        <v>3</v>
      </c>
      <c r="X10" s="26">
        <v>3</v>
      </c>
      <c r="Y10" s="24">
        <v>4</v>
      </c>
      <c r="Z10" s="24">
        <v>3</v>
      </c>
      <c r="AA10" s="24">
        <v>2</v>
      </c>
      <c r="AB10" s="24">
        <v>2</v>
      </c>
      <c r="AC10" s="27">
        <v>3</v>
      </c>
      <c r="AD10" s="28">
        <v>2</v>
      </c>
      <c r="AE10" s="15">
        <v>4</v>
      </c>
      <c r="AF10" s="15">
        <v>2</v>
      </c>
      <c r="AG10" s="15">
        <v>3</v>
      </c>
      <c r="AH10" s="15">
        <v>2</v>
      </c>
      <c r="AI10" s="16">
        <v>2</v>
      </c>
      <c r="AJ10" s="17">
        <v>2</v>
      </c>
      <c r="AK10" s="15">
        <v>2</v>
      </c>
      <c r="AL10" s="15">
        <v>4</v>
      </c>
      <c r="AM10" s="15">
        <v>2</v>
      </c>
      <c r="AN10" s="15">
        <v>2</v>
      </c>
      <c r="AO10" s="18">
        <v>2</v>
      </c>
      <c r="AP10" s="14">
        <v>3</v>
      </c>
      <c r="AQ10" s="15">
        <v>2</v>
      </c>
      <c r="AR10" s="15">
        <v>2</v>
      </c>
      <c r="AS10" s="16">
        <v>1</v>
      </c>
      <c r="AT10" s="17">
        <v>4</v>
      </c>
      <c r="AU10" s="15">
        <v>4</v>
      </c>
      <c r="AV10" s="15">
        <v>3</v>
      </c>
      <c r="AW10" s="15">
        <v>4</v>
      </c>
      <c r="AX10" s="15">
        <v>2</v>
      </c>
      <c r="AY10" s="18">
        <v>3</v>
      </c>
      <c r="AZ10" s="14">
        <v>3</v>
      </c>
      <c r="BA10" s="15">
        <v>2</v>
      </c>
      <c r="BB10" s="15">
        <v>2</v>
      </c>
      <c r="BC10" s="15">
        <v>4</v>
      </c>
      <c r="BD10" s="15">
        <v>3</v>
      </c>
      <c r="BE10" s="16">
        <v>3</v>
      </c>
      <c r="BF10" s="8"/>
    </row>
    <row r="11" spans="1:58" s="9" customFormat="1" ht="18" customHeight="1" thickBot="1">
      <c r="A11" s="10" t="s">
        <v>12</v>
      </c>
      <c r="B11" s="250">
        <v>14</v>
      </c>
      <c r="C11" s="162" t="s">
        <v>211</v>
      </c>
      <c r="D11" s="189" t="s">
        <v>169</v>
      </c>
      <c r="E11" s="46" t="s">
        <v>147</v>
      </c>
      <c r="F11" s="28">
        <v>2</v>
      </c>
      <c r="G11" s="24">
        <v>2</v>
      </c>
      <c r="H11" s="24">
        <v>2</v>
      </c>
      <c r="I11" s="24">
        <v>4</v>
      </c>
      <c r="J11" s="24">
        <v>2</v>
      </c>
      <c r="K11" s="25">
        <v>3</v>
      </c>
      <c r="L11" s="26">
        <v>3</v>
      </c>
      <c r="M11" s="24">
        <v>2</v>
      </c>
      <c r="N11" s="24">
        <v>3</v>
      </c>
      <c r="O11" s="24">
        <v>3</v>
      </c>
      <c r="P11" s="24">
        <v>1</v>
      </c>
      <c r="Q11" s="27">
        <v>2</v>
      </c>
      <c r="R11" s="28">
        <v>2</v>
      </c>
      <c r="S11" s="24">
        <v>4</v>
      </c>
      <c r="T11" s="24">
        <v>4</v>
      </c>
      <c r="U11" s="24">
        <v>2</v>
      </c>
      <c r="V11" s="24">
        <v>2</v>
      </c>
      <c r="W11" s="25">
        <v>2</v>
      </c>
      <c r="X11" s="26">
        <v>3</v>
      </c>
      <c r="Y11" s="24">
        <v>4</v>
      </c>
      <c r="Z11" s="24">
        <v>4</v>
      </c>
      <c r="AA11" s="24">
        <v>2</v>
      </c>
      <c r="AB11" s="24">
        <v>2</v>
      </c>
      <c r="AC11" s="27">
        <v>1</v>
      </c>
      <c r="AD11" s="28">
        <v>2</v>
      </c>
      <c r="AE11" s="15">
        <v>2</v>
      </c>
      <c r="AF11" s="15">
        <v>2</v>
      </c>
      <c r="AG11" s="15">
        <v>2</v>
      </c>
      <c r="AH11" s="15">
        <v>2</v>
      </c>
      <c r="AI11" s="16">
        <v>3</v>
      </c>
      <c r="AJ11" s="17">
        <v>3</v>
      </c>
      <c r="AK11" s="15">
        <v>3</v>
      </c>
      <c r="AL11" s="15">
        <v>2</v>
      </c>
      <c r="AM11" s="15">
        <v>2</v>
      </c>
      <c r="AN11" s="15">
        <v>2</v>
      </c>
      <c r="AO11" s="18">
        <v>2</v>
      </c>
      <c r="AP11" s="14">
        <v>3</v>
      </c>
      <c r="AQ11" s="15">
        <v>2</v>
      </c>
      <c r="AR11" s="15">
        <v>4</v>
      </c>
      <c r="AS11" s="16">
        <v>3</v>
      </c>
      <c r="AT11" s="17">
        <v>4</v>
      </c>
      <c r="AU11" s="15">
        <v>4</v>
      </c>
      <c r="AV11" s="15">
        <v>3</v>
      </c>
      <c r="AW11" s="15">
        <v>4</v>
      </c>
      <c r="AX11" s="15">
        <v>2</v>
      </c>
      <c r="AY11" s="18">
        <v>3</v>
      </c>
      <c r="AZ11" s="14">
        <v>2</v>
      </c>
      <c r="BA11" s="15">
        <v>3</v>
      </c>
      <c r="BB11" s="15">
        <v>2</v>
      </c>
      <c r="BC11" s="15">
        <v>2</v>
      </c>
      <c r="BD11" s="15">
        <v>2</v>
      </c>
      <c r="BE11" s="16">
        <v>2</v>
      </c>
      <c r="BF11" s="8"/>
    </row>
    <row r="12" spans="1:58" s="9" customFormat="1" ht="18" customHeight="1" thickBot="1">
      <c r="A12" s="10" t="s">
        <v>13</v>
      </c>
      <c r="B12" s="159" t="s">
        <v>18</v>
      </c>
      <c r="C12" s="162" t="s">
        <v>212</v>
      </c>
      <c r="D12" s="189" t="s">
        <v>170</v>
      </c>
      <c r="E12" s="46" t="s">
        <v>147</v>
      </c>
      <c r="F12" s="28">
        <v>2</v>
      </c>
      <c r="G12" s="24">
        <v>1</v>
      </c>
      <c r="H12" s="24">
        <v>1</v>
      </c>
      <c r="I12" s="24">
        <v>3</v>
      </c>
      <c r="J12" s="24">
        <v>1</v>
      </c>
      <c r="K12" s="25">
        <v>2</v>
      </c>
      <c r="L12" s="26">
        <v>4</v>
      </c>
      <c r="M12" s="24">
        <v>2</v>
      </c>
      <c r="N12" s="24">
        <v>1</v>
      </c>
      <c r="O12" s="24">
        <v>2</v>
      </c>
      <c r="P12" s="24">
        <v>1</v>
      </c>
      <c r="Q12" s="27">
        <v>2</v>
      </c>
      <c r="R12" s="28">
        <v>3</v>
      </c>
      <c r="S12" s="24">
        <v>1</v>
      </c>
      <c r="T12" s="24">
        <v>3</v>
      </c>
      <c r="U12" s="24">
        <v>2</v>
      </c>
      <c r="V12" s="24">
        <v>4</v>
      </c>
      <c r="W12" s="25">
        <v>2</v>
      </c>
      <c r="X12" s="26">
        <v>2</v>
      </c>
      <c r="Y12" s="24">
        <v>3</v>
      </c>
      <c r="Z12" s="24">
        <v>2</v>
      </c>
      <c r="AA12" s="24">
        <v>3</v>
      </c>
      <c r="AB12" s="24">
        <v>3</v>
      </c>
      <c r="AC12" s="27">
        <v>1</v>
      </c>
      <c r="AD12" s="28">
        <v>2</v>
      </c>
      <c r="AE12" s="47">
        <v>2</v>
      </c>
      <c r="AF12" s="34">
        <v>3</v>
      </c>
      <c r="AG12" s="34">
        <v>4</v>
      </c>
      <c r="AH12" s="34">
        <v>3</v>
      </c>
      <c r="AI12" s="35">
        <v>1</v>
      </c>
      <c r="AJ12" s="36">
        <v>2</v>
      </c>
      <c r="AK12" s="34">
        <v>4</v>
      </c>
      <c r="AL12" s="34">
        <v>4</v>
      </c>
      <c r="AM12" s="34">
        <v>2</v>
      </c>
      <c r="AN12" s="34">
        <v>3</v>
      </c>
      <c r="AO12" s="37">
        <v>2</v>
      </c>
      <c r="AP12" s="38">
        <v>2</v>
      </c>
      <c r="AQ12" s="34">
        <v>2</v>
      </c>
      <c r="AR12" s="34">
        <v>3</v>
      </c>
      <c r="AS12" s="35">
        <v>2</v>
      </c>
      <c r="AT12" s="36">
        <v>3</v>
      </c>
      <c r="AU12" s="34">
        <v>4</v>
      </c>
      <c r="AV12" s="34">
        <v>3</v>
      </c>
      <c r="AW12" s="34">
        <v>4</v>
      </c>
      <c r="AX12" s="34">
        <v>1</v>
      </c>
      <c r="AY12" s="37">
        <v>3</v>
      </c>
      <c r="AZ12" s="38">
        <v>1</v>
      </c>
      <c r="BA12" s="34">
        <v>4</v>
      </c>
      <c r="BB12" s="34">
        <v>4</v>
      </c>
      <c r="BC12" s="34">
        <v>4</v>
      </c>
      <c r="BD12" s="34">
        <v>4</v>
      </c>
      <c r="BE12" s="9">
        <v>4</v>
      </c>
      <c r="BF12" s="8"/>
    </row>
    <row r="13" spans="1:58" s="9" customFormat="1" ht="18" customHeight="1" thickBot="1">
      <c r="A13" s="10" t="s">
        <v>14</v>
      </c>
      <c r="B13" s="159" t="s">
        <v>18</v>
      </c>
      <c r="C13" s="162" t="s">
        <v>213</v>
      </c>
      <c r="D13" s="190" t="s">
        <v>171</v>
      </c>
      <c r="E13" s="46" t="s">
        <v>147</v>
      </c>
      <c r="F13" s="28">
        <v>2</v>
      </c>
      <c r="G13" s="24">
        <v>2</v>
      </c>
      <c r="H13" s="24">
        <v>3</v>
      </c>
      <c r="I13" s="24">
        <v>2</v>
      </c>
      <c r="J13" s="24">
        <v>2</v>
      </c>
      <c r="K13" s="25">
        <v>2</v>
      </c>
      <c r="L13" s="26">
        <v>2</v>
      </c>
      <c r="M13" s="24">
        <v>1</v>
      </c>
      <c r="N13" s="24">
        <v>1</v>
      </c>
      <c r="O13" s="24">
        <v>2</v>
      </c>
      <c r="P13" s="24">
        <v>1</v>
      </c>
      <c r="Q13" s="27">
        <v>4</v>
      </c>
      <c r="R13" s="28">
        <v>1</v>
      </c>
      <c r="S13" s="24">
        <v>4</v>
      </c>
      <c r="T13" s="24">
        <v>4</v>
      </c>
      <c r="U13" s="24">
        <v>4</v>
      </c>
      <c r="V13" s="24">
        <v>3</v>
      </c>
      <c r="W13" s="25">
        <v>1</v>
      </c>
      <c r="X13" s="26">
        <v>1</v>
      </c>
      <c r="Y13" s="24">
        <v>4</v>
      </c>
      <c r="Z13" s="24">
        <v>1</v>
      </c>
      <c r="AA13" s="24">
        <v>3</v>
      </c>
      <c r="AB13" s="24">
        <v>3</v>
      </c>
      <c r="AC13" s="27">
        <v>1</v>
      </c>
      <c r="AD13" s="28">
        <v>3</v>
      </c>
      <c r="AE13" s="15">
        <v>2</v>
      </c>
      <c r="AF13" s="15">
        <v>1</v>
      </c>
      <c r="AG13" s="15">
        <v>3</v>
      </c>
      <c r="AH13" s="15">
        <v>1</v>
      </c>
      <c r="AI13" s="16">
        <v>1</v>
      </c>
      <c r="AJ13" s="17">
        <v>3</v>
      </c>
      <c r="AK13" s="15">
        <v>1</v>
      </c>
      <c r="AL13" s="15">
        <v>1</v>
      </c>
      <c r="AM13" s="15">
        <v>3</v>
      </c>
      <c r="AN13" s="15">
        <v>3</v>
      </c>
      <c r="AO13" s="18">
        <v>4</v>
      </c>
      <c r="AP13" s="14">
        <v>1</v>
      </c>
      <c r="AQ13" s="15">
        <v>2</v>
      </c>
      <c r="AR13" s="15">
        <v>3</v>
      </c>
      <c r="AS13" s="16">
        <v>1</v>
      </c>
      <c r="AT13" s="17">
        <v>4</v>
      </c>
      <c r="AU13" s="15">
        <v>3</v>
      </c>
      <c r="AV13" s="15">
        <v>3</v>
      </c>
      <c r="AW13" s="15">
        <v>3</v>
      </c>
      <c r="AX13" s="15">
        <v>1</v>
      </c>
      <c r="AY13" s="18">
        <v>4</v>
      </c>
      <c r="AZ13" s="14">
        <v>1</v>
      </c>
      <c r="BA13" s="15">
        <v>2</v>
      </c>
      <c r="BB13" s="15">
        <v>3</v>
      </c>
      <c r="BC13" s="15">
        <v>3</v>
      </c>
      <c r="BD13" s="15">
        <v>1</v>
      </c>
      <c r="BE13" s="9">
        <v>4</v>
      </c>
      <c r="BF13" s="8"/>
    </row>
    <row r="14" spans="1:58" s="9" customFormat="1" ht="18" customHeight="1" thickBot="1">
      <c r="A14" s="141" t="s">
        <v>15</v>
      </c>
      <c r="B14" s="159" t="s">
        <v>18</v>
      </c>
      <c r="C14" s="162" t="s">
        <v>214</v>
      </c>
      <c r="D14" s="191" t="s">
        <v>172</v>
      </c>
      <c r="E14" s="46" t="s">
        <v>147</v>
      </c>
      <c r="F14" s="28">
        <v>2</v>
      </c>
      <c r="G14" s="24">
        <v>1</v>
      </c>
      <c r="H14" s="24">
        <v>1</v>
      </c>
      <c r="I14" s="24">
        <v>2</v>
      </c>
      <c r="J14" s="24">
        <v>1</v>
      </c>
      <c r="K14" s="25">
        <v>2</v>
      </c>
      <c r="L14" s="26">
        <v>4</v>
      </c>
      <c r="M14" s="24">
        <v>2</v>
      </c>
      <c r="N14" s="24">
        <v>2</v>
      </c>
      <c r="O14" s="24">
        <v>2</v>
      </c>
      <c r="P14" s="24">
        <v>3</v>
      </c>
      <c r="Q14" s="27">
        <v>3</v>
      </c>
      <c r="R14" s="28">
        <v>2</v>
      </c>
      <c r="S14" s="24">
        <v>2</v>
      </c>
      <c r="T14" s="24">
        <v>3</v>
      </c>
      <c r="U14" s="24">
        <v>3</v>
      </c>
      <c r="V14" s="24">
        <v>3</v>
      </c>
      <c r="W14" s="25">
        <v>2</v>
      </c>
      <c r="X14" s="26">
        <v>4</v>
      </c>
      <c r="Y14" s="24">
        <v>1</v>
      </c>
      <c r="Z14" s="24">
        <v>2</v>
      </c>
      <c r="AA14" s="24">
        <v>2</v>
      </c>
      <c r="AB14" s="24">
        <v>4</v>
      </c>
      <c r="AC14" s="27">
        <v>3</v>
      </c>
      <c r="AD14" s="28">
        <v>2</v>
      </c>
      <c r="AE14" s="15">
        <v>3</v>
      </c>
      <c r="AF14" s="15">
        <v>3</v>
      </c>
      <c r="AG14" s="15">
        <v>2</v>
      </c>
      <c r="AH14" s="15">
        <v>2</v>
      </c>
      <c r="AI14" s="16">
        <v>3</v>
      </c>
      <c r="AJ14" s="17">
        <v>4</v>
      </c>
      <c r="AK14" s="15">
        <v>4</v>
      </c>
      <c r="AL14" s="15">
        <v>2</v>
      </c>
      <c r="AM14" s="15">
        <v>3</v>
      </c>
      <c r="AN14" s="15">
        <v>3</v>
      </c>
      <c r="AO14" s="18">
        <v>2</v>
      </c>
      <c r="AP14" s="14">
        <v>4</v>
      </c>
      <c r="AQ14" s="15">
        <v>3</v>
      </c>
      <c r="AR14" s="15">
        <v>3</v>
      </c>
      <c r="AS14" s="16">
        <v>4</v>
      </c>
      <c r="AT14" s="17">
        <v>4</v>
      </c>
      <c r="AU14" s="15">
        <v>3</v>
      </c>
      <c r="AV14" s="15">
        <v>3</v>
      </c>
      <c r="AW14" s="15">
        <v>3</v>
      </c>
      <c r="AX14" s="15">
        <v>1</v>
      </c>
      <c r="AY14" s="18">
        <v>4</v>
      </c>
      <c r="AZ14" s="14">
        <v>2</v>
      </c>
      <c r="BA14" s="15">
        <v>2</v>
      </c>
      <c r="BB14" s="15">
        <v>3</v>
      </c>
      <c r="BC14" s="15">
        <v>4</v>
      </c>
      <c r="BD14" s="15">
        <v>2</v>
      </c>
      <c r="BE14" s="9">
        <v>4</v>
      </c>
      <c r="BF14" s="8"/>
    </row>
    <row r="15" spans="1:58" s="9" customFormat="1" ht="18" customHeight="1" thickBot="1">
      <c r="A15" s="10" t="s">
        <v>16</v>
      </c>
      <c r="B15" s="159" t="s">
        <v>18</v>
      </c>
      <c r="C15" s="162" t="s">
        <v>215</v>
      </c>
      <c r="D15" s="189" t="s">
        <v>173</v>
      </c>
      <c r="E15" s="46" t="s">
        <v>147</v>
      </c>
      <c r="F15" s="28">
        <v>2</v>
      </c>
      <c r="G15" s="24">
        <v>2</v>
      </c>
      <c r="H15" s="24">
        <v>3</v>
      </c>
      <c r="I15" s="24">
        <v>3</v>
      </c>
      <c r="J15" s="24">
        <v>1</v>
      </c>
      <c r="K15" s="25">
        <v>4</v>
      </c>
      <c r="L15" s="26">
        <v>4</v>
      </c>
      <c r="M15" s="24">
        <v>2</v>
      </c>
      <c r="N15" s="24">
        <v>1</v>
      </c>
      <c r="O15" s="24">
        <v>4</v>
      </c>
      <c r="P15" s="24">
        <v>3</v>
      </c>
      <c r="Q15" s="27">
        <v>4</v>
      </c>
      <c r="R15" s="28">
        <v>1</v>
      </c>
      <c r="S15" s="24">
        <v>4</v>
      </c>
      <c r="T15" s="24">
        <v>4</v>
      </c>
      <c r="U15" s="24">
        <v>1</v>
      </c>
      <c r="V15" s="24">
        <v>3</v>
      </c>
      <c r="W15" s="25">
        <v>1</v>
      </c>
      <c r="X15" s="26">
        <v>2</v>
      </c>
      <c r="Y15" s="24">
        <v>4</v>
      </c>
      <c r="Z15" s="24">
        <v>2</v>
      </c>
      <c r="AA15" s="24">
        <v>3</v>
      </c>
      <c r="AB15" s="24">
        <v>4</v>
      </c>
      <c r="AC15" s="27">
        <v>2</v>
      </c>
      <c r="AD15" s="28">
        <v>2</v>
      </c>
      <c r="AE15" s="47">
        <v>1</v>
      </c>
      <c r="AF15" s="34">
        <v>3</v>
      </c>
      <c r="AG15" s="34">
        <v>2</v>
      </c>
      <c r="AH15" s="34">
        <v>1</v>
      </c>
      <c r="AI15" s="35">
        <v>1</v>
      </c>
      <c r="AJ15" s="36">
        <v>4</v>
      </c>
      <c r="AK15" s="34">
        <v>4</v>
      </c>
      <c r="AL15" s="34">
        <v>3</v>
      </c>
      <c r="AM15" s="34">
        <v>4</v>
      </c>
      <c r="AN15" s="34">
        <v>4</v>
      </c>
      <c r="AO15" s="37">
        <v>4</v>
      </c>
      <c r="AP15" s="38">
        <v>3</v>
      </c>
      <c r="AQ15" s="34">
        <v>3</v>
      </c>
      <c r="AR15" s="34">
        <v>2</v>
      </c>
      <c r="AS15" s="35">
        <v>3</v>
      </c>
      <c r="AT15" s="36">
        <v>2</v>
      </c>
      <c r="AU15" s="34">
        <v>3</v>
      </c>
      <c r="AV15" s="34">
        <v>4</v>
      </c>
      <c r="AW15" s="34">
        <v>4</v>
      </c>
      <c r="AX15" s="34">
        <v>2</v>
      </c>
      <c r="AY15" s="37">
        <v>4</v>
      </c>
      <c r="AZ15" s="14">
        <v>2</v>
      </c>
      <c r="BA15" s="15">
        <v>2</v>
      </c>
      <c r="BB15" s="15">
        <v>3</v>
      </c>
      <c r="BC15" s="15">
        <v>4</v>
      </c>
      <c r="BD15" s="15">
        <v>2</v>
      </c>
      <c r="BE15" s="9">
        <v>4</v>
      </c>
      <c r="BF15" s="8"/>
    </row>
    <row r="16" spans="1:58" s="9" customFormat="1" ht="18" customHeight="1" thickBot="1">
      <c r="A16" s="10" t="s">
        <v>17</v>
      </c>
      <c r="B16" s="159" t="s">
        <v>18</v>
      </c>
      <c r="C16" s="162" t="s">
        <v>216</v>
      </c>
      <c r="D16" s="189" t="s">
        <v>174</v>
      </c>
      <c r="E16" s="40" t="s">
        <v>146</v>
      </c>
      <c r="F16" s="28">
        <v>2</v>
      </c>
      <c r="G16" s="24">
        <v>2</v>
      </c>
      <c r="H16" s="24">
        <v>1</v>
      </c>
      <c r="I16" s="24">
        <v>2</v>
      </c>
      <c r="J16" s="24">
        <v>1</v>
      </c>
      <c r="K16" s="25">
        <v>2</v>
      </c>
      <c r="L16" s="26">
        <v>2</v>
      </c>
      <c r="M16" s="24">
        <v>3</v>
      </c>
      <c r="N16" s="24">
        <v>1</v>
      </c>
      <c r="O16" s="24">
        <v>3</v>
      </c>
      <c r="P16" s="24">
        <v>3</v>
      </c>
      <c r="Q16" s="27">
        <v>4</v>
      </c>
      <c r="R16" s="28">
        <v>1</v>
      </c>
      <c r="S16" s="24">
        <v>3</v>
      </c>
      <c r="T16" s="24">
        <v>4</v>
      </c>
      <c r="U16" s="24">
        <v>1</v>
      </c>
      <c r="V16" s="24">
        <v>3</v>
      </c>
      <c r="W16" s="25">
        <v>2</v>
      </c>
      <c r="X16" s="26">
        <v>2</v>
      </c>
      <c r="Y16" s="24">
        <v>2</v>
      </c>
      <c r="Z16" s="24">
        <v>2</v>
      </c>
      <c r="AA16" s="24">
        <v>3</v>
      </c>
      <c r="AB16" s="24">
        <v>2</v>
      </c>
      <c r="AC16" s="27">
        <v>2</v>
      </c>
      <c r="AD16" s="28">
        <v>2</v>
      </c>
      <c r="AE16" s="15">
        <v>2</v>
      </c>
      <c r="AF16" s="15">
        <v>2</v>
      </c>
      <c r="AG16" s="15">
        <v>2</v>
      </c>
      <c r="AH16" s="15">
        <v>2</v>
      </c>
      <c r="AI16" s="16">
        <v>2</v>
      </c>
      <c r="AJ16" s="17">
        <v>2</v>
      </c>
      <c r="AK16" s="15">
        <v>2</v>
      </c>
      <c r="AL16" s="15">
        <v>2</v>
      </c>
      <c r="AM16" s="15">
        <v>2</v>
      </c>
      <c r="AN16" s="15">
        <v>1</v>
      </c>
      <c r="AO16" s="18">
        <v>2</v>
      </c>
      <c r="AP16" s="14">
        <v>2</v>
      </c>
      <c r="AQ16" s="15">
        <v>2</v>
      </c>
      <c r="AR16" s="15">
        <v>2</v>
      </c>
      <c r="AS16" s="16">
        <v>1</v>
      </c>
      <c r="AT16" s="17">
        <v>2</v>
      </c>
      <c r="AU16" s="15">
        <v>2</v>
      </c>
      <c r="AV16" s="15">
        <v>2</v>
      </c>
      <c r="AW16" s="15">
        <v>2</v>
      </c>
      <c r="AX16" s="15">
        <v>2</v>
      </c>
      <c r="AY16" s="18">
        <v>2</v>
      </c>
      <c r="AZ16" s="14">
        <v>2</v>
      </c>
      <c r="BA16" s="15">
        <v>2</v>
      </c>
      <c r="BB16" s="15">
        <v>3</v>
      </c>
      <c r="BC16" s="15">
        <v>4</v>
      </c>
      <c r="BD16" s="15">
        <v>2</v>
      </c>
      <c r="BE16" s="9">
        <v>4</v>
      </c>
      <c r="BF16" s="8"/>
    </row>
    <row r="17" spans="1:83" s="9" customFormat="1" ht="18" customHeight="1" thickBot="1">
      <c r="A17" s="10" t="s">
        <v>18</v>
      </c>
      <c r="B17" s="159" t="s">
        <v>18</v>
      </c>
      <c r="C17" s="162" t="s">
        <v>217</v>
      </c>
      <c r="D17" s="189" t="s">
        <v>175</v>
      </c>
      <c r="E17" s="40" t="s">
        <v>146</v>
      </c>
      <c r="F17" s="28">
        <v>2</v>
      </c>
      <c r="G17" s="24">
        <v>1</v>
      </c>
      <c r="H17" s="24">
        <v>4</v>
      </c>
      <c r="I17" s="24">
        <v>3</v>
      </c>
      <c r="J17" s="24">
        <v>2</v>
      </c>
      <c r="K17" s="25">
        <v>4</v>
      </c>
      <c r="L17" s="26">
        <v>2</v>
      </c>
      <c r="M17" s="24">
        <v>2</v>
      </c>
      <c r="N17" s="24">
        <v>3</v>
      </c>
      <c r="O17" s="24">
        <v>2</v>
      </c>
      <c r="P17" s="24">
        <v>3</v>
      </c>
      <c r="Q17" s="27">
        <v>4</v>
      </c>
      <c r="R17" s="28">
        <v>2</v>
      </c>
      <c r="S17" s="24">
        <v>4</v>
      </c>
      <c r="T17" s="24">
        <v>3</v>
      </c>
      <c r="U17" s="24">
        <v>1</v>
      </c>
      <c r="V17" s="24">
        <v>2</v>
      </c>
      <c r="W17" s="25">
        <v>1</v>
      </c>
      <c r="X17" s="26">
        <v>3</v>
      </c>
      <c r="Y17" s="24">
        <v>2</v>
      </c>
      <c r="Z17" s="24">
        <v>1</v>
      </c>
      <c r="AA17" s="24">
        <v>3</v>
      </c>
      <c r="AB17" s="24">
        <v>3</v>
      </c>
      <c r="AC17" s="27">
        <v>1</v>
      </c>
      <c r="AD17" s="28">
        <v>3</v>
      </c>
      <c r="AE17" s="15">
        <v>2</v>
      </c>
      <c r="AF17" s="15">
        <v>1</v>
      </c>
      <c r="AG17" s="15">
        <v>3</v>
      </c>
      <c r="AH17" s="15">
        <v>1</v>
      </c>
      <c r="AI17" s="16">
        <v>1</v>
      </c>
      <c r="AJ17" s="17">
        <v>3</v>
      </c>
      <c r="AK17" s="15">
        <v>1</v>
      </c>
      <c r="AL17" s="15">
        <v>1</v>
      </c>
      <c r="AM17" s="15">
        <v>3</v>
      </c>
      <c r="AN17" s="15">
        <v>3</v>
      </c>
      <c r="AO17" s="18">
        <v>4</v>
      </c>
      <c r="AP17" s="14">
        <v>1</v>
      </c>
      <c r="AQ17" s="15">
        <v>2</v>
      </c>
      <c r="AR17" s="15">
        <v>3</v>
      </c>
      <c r="AS17" s="16">
        <v>1</v>
      </c>
      <c r="AT17" s="17">
        <v>4</v>
      </c>
      <c r="AU17" s="15">
        <v>3</v>
      </c>
      <c r="AV17" s="15">
        <v>3</v>
      </c>
      <c r="AW17" s="15">
        <v>3</v>
      </c>
      <c r="AX17" s="15">
        <v>1</v>
      </c>
      <c r="AY17" s="18">
        <v>4</v>
      </c>
      <c r="AZ17" s="14">
        <v>1</v>
      </c>
      <c r="BA17" s="15">
        <v>2</v>
      </c>
      <c r="BB17" s="15">
        <v>3</v>
      </c>
      <c r="BC17" s="15">
        <v>3</v>
      </c>
      <c r="BD17" s="15">
        <v>1</v>
      </c>
      <c r="BE17" s="9">
        <v>4</v>
      </c>
      <c r="BF17" s="8"/>
    </row>
    <row r="18" spans="1:83" s="9" customFormat="1" ht="18" customHeight="1" thickBot="1">
      <c r="A18" s="10" t="s">
        <v>19</v>
      </c>
      <c r="B18" s="159" t="s">
        <v>18</v>
      </c>
      <c r="C18" s="162" t="s">
        <v>218</v>
      </c>
      <c r="D18" s="190" t="s">
        <v>176</v>
      </c>
      <c r="E18" s="40" t="s">
        <v>146</v>
      </c>
      <c r="F18" s="28">
        <v>4</v>
      </c>
      <c r="G18" s="24">
        <v>1</v>
      </c>
      <c r="H18" s="24">
        <v>2</v>
      </c>
      <c r="I18" s="24">
        <v>2</v>
      </c>
      <c r="J18" s="24">
        <v>2</v>
      </c>
      <c r="K18" s="25">
        <v>2</v>
      </c>
      <c r="L18" s="26">
        <v>2</v>
      </c>
      <c r="M18" s="24">
        <v>2</v>
      </c>
      <c r="N18" s="24">
        <v>3</v>
      </c>
      <c r="O18" s="24">
        <v>3</v>
      </c>
      <c r="P18" s="24">
        <v>2</v>
      </c>
      <c r="Q18" s="27">
        <v>4</v>
      </c>
      <c r="R18" s="28">
        <v>1</v>
      </c>
      <c r="S18" s="24">
        <v>4</v>
      </c>
      <c r="T18" s="24">
        <v>4</v>
      </c>
      <c r="U18" s="24">
        <v>2</v>
      </c>
      <c r="V18" s="24">
        <v>3</v>
      </c>
      <c r="W18" s="25">
        <v>2</v>
      </c>
      <c r="X18" s="26">
        <v>2</v>
      </c>
      <c r="Y18" s="24">
        <v>2</v>
      </c>
      <c r="Z18" s="24">
        <v>2</v>
      </c>
      <c r="AA18" s="24">
        <v>2</v>
      </c>
      <c r="AB18" s="24">
        <v>4</v>
      </c>
      <c r="AC18" s="27">
        <v>2</v>
      </c>
      <c r="AD18" s="28">
        <v>2</v>
      </c>
      <c r="AE18" s="15">
        <v>3</v>
      </c>
      <c r="AF18" s="15">
        <v>2</v>
      </c>
      <c r="AG18" s="15">
        <v>2</v>
      </c>
      <c r="AH18" s="15">
        <v>2</v>
      </c>
      <c r="AI18" s="16">
        <v>4</v>
      </c>
      <c r="AJ18" s="17">
        <v>2</v>
      </c>
      <c r="AK18" s="15">
        <v>2</v>
      </c>
      <c r="AL18" s="15">
        <v>4</v>
      </c>
      <c r="AM18" s="15">
        <v>2</v>
      </c>
      <c r="AN18" s="15">
        <v>3</v>
      </c>
      <c r="AO18" s="18">
        <v>3</v>
      </c>
      <c r="AP18" s="14">
        <v>2</v>
      </c>
      <c r="AQ18" s="15">
        <v>2</v>
      </c>
      <c r="AR18" s="15">
        <v>2</v>
      </c>
      <c r="AS18" s="16">
        <v>2</v>
      </c>
      <c r="AT18" s="17">
        <v>3</v>
      </c>
      <c r="AU18" s="15">
        <v>2</v>
      </c>
      <c r="AV18" s="15">
        <v>4</v>
      </c>
      <c r="AW18" s="15">
        <v>3</v>
      </c>
      <c r="AX18" s="15">
        <v>4</v>
      </c>
      <c r="AY18" s="18">
        <v>2</v>
      </c>
      <c r="AZ18" s="14">
        <v>2</v>
      </c>
      <c r="BA18" s="15">
        <v>2</v>
      </c>
      <c r="BB18" s="15">
        <v>2</v>
      </c>
      <c r="BC18" s="15">
        <v>3</v>
      </c>
      <c r="BD18" s="15">
        <v>2</v>
      </c>
      <c r="BE18" s="9">
        <v>3</v>
      </c>
      <c r="BF18" s="8"/>
    </row>
    <row r="19" spans="1:83" s="9" customFormat="1" ht="18" customHeight="1" thickBot="1">
      <c r="A19" s="141" t="s">
        <v>20</v>
      </c>
      <c r="B19" s="159" t="s">
        <v>18</v>
      </c>
      <c r="C19" s="162" t="s">
        <v>219</v>
      </c>
      <c r="D19" s="191" t="s">
        <v>177</v>
      </c>
      <c r="E19" s="40" t="s">
        <v>146</v>
      </c>
      <c r="F19" s="28">
        <v>3</v>
      </c>
      <c r="G19" s="24">
        <v>2</v>
      </c>
      <c r="H19" s="24">
        <v>1</v>
      </c>
      <c r="I19" s="24">
        <v>3</v>
      </c>
      <c r="J19" s="24">
        <v>2</v>
      </c>
      <c r="K19" s="25">
        <v>4</v>
      </c>
      <c r="L19" s="26">
        <v>3</v>
      </c>
      <c r="M19" s="24">
        <v>2</v>
      </c>
      <c r="N19" s="24">
        <v>3</v>
      </c>
      <c r="O19" s="24">
        <v>3</v>
      </c>
      <c r="P19" s="24">
        <v>3</v>
      </c>
      <c r="Q19" s="27">
        <v>3</v>
      </c>
      <c r="R19" s="28">
        <v>1</v>
      </c>
      <c r="S19" s="24">
        <v>3</v>
      </c>
      <c r="T19" s="24">
        <v>4</v>
      </c>
      <c r="U19" s="24">
        <v>1</v>
      </c>
      <c r="V19" s="24">
        <v>3</v>
      </c>
      <c r="W19" s="25">
        <v>1</v>
      </c>
      <c r="X19" s="26">
        <v>1</v>
      </c>
      <c r="Y19" s="24">
        <v>3</v>
      </c>
      <c r="Z19" s="24">
        <v>3</v>
      </c>
      <c r="AA19" s="24">
        <v>4</v>
      </c>
      <c r="AB19" s="24">
        <v>3</v>
      </c>
      <c r="AC19" s="27">
        <v>2</v>
      </c>
      <c r="AD19" s="28">
        <v>2</v>
      </c>
      <c r="AE19" s="15">
        <v>1</v>
      </c>
      <c r="AF19" s="15">
        <v>2</v>
      </c>
      <c r="AG19" s="15">
        <v>4</v>
      </c>
      <c r="AH19" s="15">
        <v>2</v>
      </c>
      <c r="AI19" s="16">
        <v>2</v>
      </c>
      <c r="AJ19" s="17">
        <v>4</v>
      </c>
      <c r="AK19" s="15">
        <v>4</v>
      </c>
      <c r="AL19" s="15">
        <v>3</v>
      </c>
      <c r="AM19" s="15">
        <v>3</v>
      </c>
      <c r="AN19" s="15">
        <v>4</v>
      </c>
      <c r="AO19" s="18">
        <v>2</v>
      </c>
      <c r="AP19" s="14">
        <v>1</v>
      </c>
      <c r="AQ19" s="15">
        <v>3</v>
      </c>
      <c r="AR19" s="15">
        <v>3</v>
      </c>
      <c r="AS19" s="16">
        <v>1</v>
      </c>
      <c r="AT19" s="17">
        <v>3</v>
      </c>
      <c r="AU19" s="15">
        <v>3</v>
      </c>
      <c r="AV19" s="15">
        <v>3</v>
      </c>
      <c r="AW19" s="15">
        <v>3</v>
      </c>
      <c r="AX19" s="15">
        <v>2</v>
      </c>
      <c r="AY19" s="18">
        <v>4</v>
      </c>
      <c r="AZ19" s="14">
        <v>2</v>
      </c>
      <c r="BA19" s="15">
        <v>2</v>
      </c>
      <c r="BB19" s="15">
        <v>2</v>
      </c>
      <c r="BC19" s="15">
        <v>3</v>
      </c>
      <c r="BD19" s="15">
        <v>2</v>
      </c>
      <c r="BE19" s="9">
        <v>3</v>
      </c>
      <c r="BF19" s="8"/>
    </row>
    <row r="20" spans="1:83" s="9" customFormat="1" ht="18" customHeight="1" thickBot="1">
      <c r="A20" s="10" t="s">
        <v>21</v>
      </c>
      <c r="B20" s="159" t="s">
        <v>18</v>
      </c>
      <c r="C20" s="162" t="s">
        <v>220</v>
      </c>
      <c r="D20" s="189" t="s">
        <v>178</v>
      </c>
      <c r="E20" s="40" t="s">
        <v>146</v>
      </c>
      <c r="F20" s="28">
        <v>1</v>
      </c>
      <c r="G20" s="24">
        <v>2</v>
      </c>
      <c r="H20" s="24">
        <v>2</v>
      </c>
      <c r="I20" s="24">
        <v>3</v>
      </c>
      <c r="J20" s="24">
        <v>2</v>
      </c>
      <c r="K20" s="25">
        <v>2</v>
      </c>
      <c r="L20" s="26">
        <v>3</v>
      </c>
      <c r="M20" s="24">
        <v>2</v>
      </c>
      <c r="N20" s="24">
        <v>3</v>
      </c>
      <c r="O20" s="24">
        <v>3</v>
      </c>
      <c r="P20" s="24">
        <v>2</v>
      </c>
      <c r="Q20" s="27">
        <v>2</v>
      </c>
      <c r="R20" s="28">
        <v>1</v>
      </c>
      <c r="S20" s="24">
        <v>2</v>
      </c>
      <c r="T20" s="24">
        <v>4</v>
      </c>
      <c r="U20" s="24">
        <v>1</v>
      </c>
      <c r="V20" s="24">
        <v>3</v>
      </c>
      <c r="W20" s="25">
        <v>1</v>
      </c>
      <c r="X20" s="26">
        <v>3</v>
      </c>
      <c r="Y20" s="24">
        <v>2</v>
      </c>
      <c r="Z20" s="24">
        <v>1</v>
      </c>
      <c r="AA20" s="24">
        <v>4</v>
      </c>
      <c r="AB20" s="24">
        <v>2</v>
      </c>
      <c r="AC20" s="27">
        <v>2</v>
      </c>
      <c r="AD20" s="28">
        <v>2</v>
      </c>
      <c r="AE20" s="15">
        <v>2</v>
      </c>
      <c r="AF20" s="15">
        <v>2</v>
      </c>
      <c r="AG20" s="15">
        <v>2</v>
      </c>
      <c r="AH20" s="15">
        <v>4</v>
      </c>
      <c r="AI20" s="16">
        <v>2</v>
      </c>
      <c r="AJ20" s="17">
        <v>2</v>
      </c>
      <c r="AK20" s="15">
        <v>3</v>
      </c>
      <c r="AL20" s="15">
        <v>1</v>
      </c>
      <c r="AM20" s="15">
        <v>2</v>
      </c>
      <c r="AN20" s="15">
        <v>3</v>
      </c>
      <c r="AO20" s="18">
        <v>2</v>
      </c>
      <c r="AP20" s="14">
        <v>1</v>
      </c>
      <c r="AQ20" s="15">
        <v>3</v>
      </c>
      <c r="AR20" s="15">
        <v>2</v>
      </c>
      <c r="AS20" s="16">
        <v>1</v>
      </c>
      <c r="AT20" s="17">
        <v>2</v>
      </c>
      <c r="AU20" s="15">
        <v>4</v>
      </c>
      <c r="AV20" s="15">
        <v>3</v>
      </c>
      <c r="AW20" s="15">
        <v>1</v>
      </c>
      <c r="AX20" s="15">
        <v>2</v>
      </c>
      <c r="AY20" s="18">
        <v>4</v>
      </c>
      <c r="AZ20" s="14">
        <v>2</v>
      </c>
      <c r="BA20" s="15">
        <v>2</v>
      </c>
      <c r="BB20" s="15">
        <v>2</v>
      </c>
      <c r="BC20" s="15">
        <v>3</v>
      </c>
      <c r="BD20" s="15">
        <v>2</v>
      </c>
      <c r="BE20" s="9">
        <v>3</v>
      </c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s="9" customFormat="1" ht="18" customHeight="1" thickBot="1">
      <c r="A21" s="10" t="s">
        <v>22</v>
      </c>
      <c r="B21" s="159" t="s">
        <v>18</v>
      </c>
      <c r="C21" s="162" t="s">
        <v>221</v>
      </c>
      <c r="D21" s="189" t="s">
        <v>179</v>
      </c>
      <c r="E21" s="40" t="s">
        <v>146</v>
      </c>
      <c r="F21" s="28">
        <v>4</v>
      </c>
      <c r="G21" s="24">
        <v>2</v>
      </c>
      <c r="H21" s="24">
        <v>2</v>
      </c>
      <c r="I21" s="24">
        <v>4</v>
      </c>
      <c r="J21" s="24">
        <v>2</v>
      </c>
      <c r="K21" s="25">
        <v>3</v>
      </c>
      <c r="L21" s="26">
        <v>4</v>
      </c>
      <c r="M21" s="24">
        <v>3</v>
      </c>
      <c r="N21" s="24">
        <v>3</v>
      </c>
      <c r="O21" s="24">
        <v>4</v>
      </c>
      <c r="P21" s="24">
        <v>3</v>
      </c>
      <c r="Q21" s="27">
        <v>4</v>
      </c>
      <c r="R21" s="28">
        <v>1</v>
      </c>
      <c r="S21" s="24">
        <v>2</v>
      </c>
      <c r="T21" s="24">
        <v>4</v>
      </c>
      <c r="U21" s="24">
        <v>1</v>
      </c>
      <c r="V21" s="24">
        <v>3</v>
      </c>
      <c r="W21" s="25">
        <v>1</v>
      </c>
      <c r="X21" s="26">
        <v>4</v>
      </c>
      <c r="Y21" s="24">
        <v>4</v>
      </c>
      <c r="Z21" s="24">
        <v>2</v>
      </c>
      <c r="AA21" s="24">
        <v>4</v>
      </c>
      <c r="AB21" s="24">
        <v>4</v>
      </c>
      <c r="AC21" s="27">
        <v>2</v>
      </c>
      <c r="AD21" s="28">
        <v>3</v>
      </c>
      <c r="AE21" s="15">
        <v>2</v>
      </c>
      <c r="AF21" s="15">
        <v>2</v>
      </c>
      <c r="AG21" s="15">
        <v>2</v>
      </c>
      <c r="AH21" s="15">
        <v>4</v>
      </c>
      <c r="AI21" s="16">
        <v>2</v>
      </c>
      <c r="AJ21" s="17">
        <v>4</v>
      </c>
      <c r="AK21" s="15">
        <v>2</v>
      </c>
      <c r="AL21" s="15">
        <v>4</v>
      </c>
      <c r="AM21" s="15">
        <v>4</v>
      </c>
      <c r="AN21" s="15">
        <v>4</v>
      </c>
      <c r="AO21" s="18">
        <v>4</v>
      </c>
      <c r="AP21" s="14">
        <v>4</v>
      </c>
      <c r="AQ21" s="15">
        <v>2</v>
      </c>
      <c r="AR21" s="15">
        <v>3</v>
      </c>
      <c r="AS21" s="16">
        <v>4</v>
      </c>
      <c r="AT21" s="17">
        <v>4</v>
      </c>
      <c r="AU21" s="15">
        <v>4</v>
      </c>
      <c r="AV21" s="15">
        <v>3</v>
      </c>
      <c r="AW21" s="15">
        <v>3</v>
      </c>
      <c r="AX21" s="15">
        <v>3</v>
      </c>
      <c r="AY21" s="18">
        <v>1</v>
      </c>
      <c r="AZ21" s="14">
        <v>2</v>
      </c>
      <c r="BA21" s="15">
        <v>2</v>
      </c>
      <c r="BB21" s="15">
        <v>2</v>
      </c>
      <c r="BC21" s="15">
        <v>3</v>
      </c>
      <c r="BD21" s="15">
        <v>2</v>
      </c>
      <c r="BE21" s="9">
        <v>3</v>
      </c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s="9" customFormat="1" ht="18" customHeight="1" thickBot="1">
      <c r="A22" s="10" t="s">
        <v>23</v>
      </c>
      <c r="B22" s="159" t="s">
        <v>18</v>
      </c>
      <c r="C22" s="162" t="s">
        <v>222</v>
      </c>
      <c r="D22" s="189" t="s">
        <v>180</v>
      </c>
      <c r="E22" s="40" t="s">
        <v>146</v>
      </c>
      <c r="F22" s="28">
        <v>4</v>
      </c>
      <c r="G22" s="24">
        <v>3</v>
      </c>
      <c r="H22" s="24">
        <v>2</v>
      </c>
      <c r="I22" s="24">
        <v>2</v>
      </c>
      <c r="J22" s="24">
        <v>2</v>
      </c>
      <c r="K22" s="25">
        <v>2</v>
      </c>
      <c r="L22" s="26">
        <v>2</v>
      </c>
      <c r="M22" s="24">
        <v>2</v>
      </c>
      <c r="N22" s="24">
        <v>2</v>
      </c>
      <c r="O22" s="24">
        <v>1</v>
      </c>
      <c r="P22" s="24">
        <v>2</v>
      </c>
      <c r="Q22" s="27">
        <v>2</v>
      </c>
      <c r="R22" s="28">
        <v>1</v>
      </c>
      <c r="S22" s="24">
        <v>2</v>
      </c>
      <c r="T22" s="24">
        <v>4</v>
      </c>
      <c r="U22" s="24">
        <v>1</v>
      </c>
      <c r="V22" s="24">
        <v>3</v>
      </c>
      <c r="W22" s="25">
        <v>1</v>
      </c>
      <c r="X22" s="26">
        <v>2</v>
      </c>
      <c r="Y22" s="24">
        <v>2</v>
      </c>
      <c r="Z22" s="24">
        <v>2</v>
      </c>
      <c r="AA22" s="24">
        <v>2</v>
      </c>
      <c r="AB22" s="24">
        <v>2</v>
      </c>
      <c r="AC22" s="27">
        <v>2</v>
      </c>
      <c r="AD22" s="28">
        <v>2</v>
      </c>
      <c r="AE22" s="48">
        <v>2</v>
      </c>
      <c r="AF22" s="24">
        <v>3</v>
      </c>
      <c r="AG22" s="24">
        <v>2</v>
      </c>
      <c r="AH22" s="24">
        <v>2</v>
      </c>
      <c r="AI22" s="25">
        <v>2</v>
      </c>
      <c r="AJ22" s="26">
        <v>4</v>
      </c>
      <c r="AK22" s="24">
        <v>2</v>
      </c>
      <c r="AL22" s="24">
        <v>2</v>
      </c>
      <c r="AM22" s="24">
        <v>4</v>
      </c>
      <c r="AN22" s="24">
        <v>2</v>
      </c>
      <c r="AO22" s="27">
        <v>3</v>
      </c>
      <c r="AP22" s="28">
        <v>3</v>
      </c>
      <c r="AQ22" s="24">
        <v>4</v>
      </c>
      <c r="AR22" s="24">
        <v>4</v>
      </c>
      <c r="AS22" s="25">
        <v>4</v>
      </c>
      <c r="AT22" s="26">
        <v>4</v>
      </c>
      <c r="AU22" s="24">
        <v>3</v>
      </c>
      <c r="AV22" s="24">
        <v>2</v>
      </c>
      <c r="AW22" s="24">
        <v>4</v>
      </c>
      <c r="AX22" s="24">
        <v>3</v>
      </c>
      <c r="AY22" s="27">
        <v>4</v>
      </c>
      <c r="AZ22" s="28">
        <v>2</v>
      </c>
      <c r="BA22" s="24">
        <v>4</v>
      </c>
      <c r="BB22" s="24">
        <v>2</v>
      </c>
      <c r="BC22" s="24">
        <v>2</v>
      </c>
      <c r="BD22" s="24">
        <v>3</v>
      </c>
      <c r="BE22" s="9">
        <v>4</v>
      </c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s="9" customFormat="1" ht="18" customHeight="1" thickBot="1">
      <c r="A23" s="10" t="s">
        <v>24</v>
      </c>
      <c r="B23" s="159" t="s">
        <v>18</v>
      </c>
      <c r="C23" s="162" t="s">
        <v>223</v>
      </c>
      <c r="D23" s="190" t="s">
        <v>181</v>
      </c>
      <c r="E23" s="40" t="s">
        <v>146</v>
      </c>
      <c r="F23" s="28">
        <v>2</v>
      </c>
      <c r="G23" s="24">
        <v>2</v>
      </c>
      <c r="H23" s="24">
        <v>2</v>
      </c>
      <c r="I23" s="24">
        <v>4</v>
      </c>
      <c r="J23" s="24">
        <v>3</v>
      </c>
      <c r="K23" s="25">
        <v>4</v>
      </c>
      <c r="L23" s="26">
        <v>4</v>
      </c>
      <c r="M23" s="24">
        <v>1</v>
      </c>
      <c r="N23" s="24">
        <v>2</v>
      </c>
      <c r="O23" s="24">
        <v>3</v>
      </c>
      <c r="P23" s="24">
        <v>3</v>
      </c>
      <c r="Q23" s="27">
        <v>4</v>
      </c>
      <c r="R23" s="28">
        <v>2</v>
      </c>
      <c r="S23" s="24">
        <v>4</v>
      </c>
      <c r="T23" s="24">
        <v>4</v>
      </c>
      <c r="U23" s="24">
        <v>1</v>
      </c>
      <c r="V23" s="24">
        <v>2</v>
      </c>
      <c r="W23" s="25">
        <v>1</v>
      </c>
      <c r="X23" s="26">
        <v>1</v>
      </c>
      <c r="Y23" s="24">
        <v>2</v>
      </c>
      <c r="Z23" s="24">
        <v>2</v>
      </c>
      <c r="AA23" s="24">
        <v>4</v>
      </c>
      <c r="AB23" s="24">
        <v>4</v>
      </c>
      <c r="AC23" s="27">
        <v>2</v>
      </c>
      <c r="AD23" s="28">
        <v>2</v>
      </c>
      <c r="AE23" s="48">
        <v>2</v>
      </c>
      <c r="AF23" s="24">
        <v>2</v>
      </c>
      <c r="AG23" s="24">
        <v>2</v>
      </c>
      <c r="AH23" s="24">
        <v>3</v>
      </c>
      <c r="AI23" s="25">
        <v>2</v>
      </c>
      <c r="AJ23" s="26">
        <v>3</v>
      </c>
      <c r="AK23" s="24">
        <v>2</v>
      </c>
      <c r="AL23" s="24">
        <v>3</v>
      </c>
      <c r="AM23" s="24">
        <v>2</v>
      </c>
      <c r="AN23" s="24">
        <v>3</v>
      </c>
      <c r="AO23" s="27">
        <v>2</v>
      </c>
      <c r="AP23" s="28">
        <v>2</v>
      </c>
      <c r="AQ23" s="24">
        <v>2</v>
      </c>
      <c r="AR23" s="24">
        <v>2</v>
      </c>
      <c r="AS23" s="25">
        <v>2</v>
      </c>
      <c r="AT23" s="26">
        <v>4</v>
      </c>
      <c r="AU23" s="24">
        <v>4</v>
      </c>
      <c r="AV23" s="24">
        <v>4</v>
      </c>
      <c r="AW23" s="24">
        <v>4</v>
      </c>
      <c r="AX23" s="24">
        <v>1</v>
      </c>
      <c r="AY23" s="27">
        <v>4</v>
      </c>
      <c r="AZ23" s="28">
        <v>1</v>
      </c>
      <c r="BA23" s="24">
        <v>3</v>
      </c>
      <c r="BB23" s="24">
        <v>4</v>
      </c>
      <c r="BC23" s="24">
        <v>4</v>
      </c>
      <c r="BD23" s="24">
        <v>1</v>
      </c>
      <c r="BE23" s="9">
        <v>4</v>
      </c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s="9" customFormat="1" ht="18" customHeight="1" thickBot="1">
      <c r="A24" s="141" t="s">
        <v>25</v>
      </c>
      <c r="B24" s="159" t="s">
        <v>18</v>
      </c>
      <c r="C24" s="162" t="s">
        <v>224</v>
      </c>
      <c r="D24" s="191" t="s">
        <v>182</v>
      </c>
      <c r="E24" s="40" t="s">
        <v>146</v>
      </c>
      <c r="F24" s="28">
        <v>2</v>
      </c>
      <c r="G24" s="24">
        <v>3</v>
      </c>
      <c r="H24" s="24">
        <v>4</v>
      </c>
      <c r="I24" s="24">
        <v>2</v>
      </c>
      <c r="J24" s="24">
        <v>3</v>
      </c>
      <c r="K24" s="25">
        <v>3</v>
      </c>
      <c r="L24" s="26">
        <v>4</v>
      </c>
      <c r="M24" s="24">
        <v>1</v>
      </c>
      <c r="N24" s="24">
        <v>2</v>
      </c>
      <c r="O24" s="24">
        <v>3</v>
      </c>
      <c r="P24" s="24">
        <v>1</v>
      </c>
      <c r="Q24" s="27">
        <v>2</v>
      </c>
      <c r="R24" s="28">
        <v>2</v>
      </c>
      <c r="S24" s="24">
        <v>4</v>
      </c>
      <c r="T24" s="24">
        <v>4</v>
      </c>
      <c r="U24" s="24">
        <v>1</v>
      </c>
      <c r="V24" s="24">
        <v>2</v>
      </c>
      <c r="W24" s="25">
        <v>1</v>
      </c>
      <c r="X24" s="26">
        <v>2</v>
      </c>
      <c r="Y24" s="24">
        <v>3</v>
      </c>
      <c r="Z24" s="24">
        <v>2</v>
      </c>
      <c r="AA24" s="24">
        <v>4</v>
      </c>
      <c r="AB24" s="24">
        <v>3</v>
      </c>
      <c r="AC24" s="27">
        <v>2</v>
      </c>
      <c r="AD24" s="28">
        <v>3</v>
      </c>
      <c r="AE24" s="15">
        <v>2</v>
      </c>
      <c r="AF24" s="15">
        <v>1</v>
      </c>
      <c r="AG24" s="15">
        <v>2</v>
      </c>
      <c r="AH24" s="15">
        <v>1</v>
      </c>
      <c r="AI24" s="16">
        <v>2</v>
      </c>
      <c r="AJ24" s="17">
        <v>3</v>
      </c>
      <c r="AK24" s="15">
        <v>4</v>
      </c>
      <c r="AL24" s="15">
        <v>2</v>
      </c>
      <c r="AM24" s="15">
        <v>1</v>
      </c>
      <c r="AN24" s="15">
        <v>3</v>
      </c>
      <c r="AO24" s="18">
        <v>4</v>
      </c>
      <c r="AP24" s="14">
        <v>1</v>
      </c>
      <c r="AQ24" s="15">
        <v>2</v>
      </c>
      <c r="AR24" s="15">
        <v>3</v>
      </c>
      <c r="AS24" s="16">
        <v>1</v>
      </c>
      <c r="AT24" s="17">
        <v>4</v>
      </c>
      <c r="AU24" s="15">
        <v>4</v>
      </c>
      <c r="AV24" s="15">
        <v>2</v>
      </c>
      <c r="AW24" s="15">
        <v>4</v>
      </c>
      <c r="AX24" s="15">
        <v>1</v>
      </c>
      <c r="AY24" s="18">
        <v>4</v>
      </c>
      <c r="AZ24" s="14">
        <v>2</v>
      </c>
      <c r="BA24" s="15">
        <v>4</v>
      </c>
      <c r="BB24" s="15">
        <v>2</v>
      </c>
      <c r="BC24" s="15">
        <v>3</v>
      </c>
      <c r="BD24" s="15">
        <v>1</v>
      </c>
      <c r="BE24" s="9">
        <v>4</v>
      </c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</row>
    <row r="25" spans="1:83" s="9" customFormat="1" ht="18" customHeight="1" thickBot="1">
      <c r="A25" s="141" t="s">
        <v>26</v>
      </c>
      <c r="B25" s="159" t="s">
        <v>18</v>
      </c>
      <c r="C25" s="162" t="s">
        <v>225</v>
      </c>
      <c r="D25" s="189" t="s">
        <v>183</v>
      </c>
      <c r="E25" s="40" t="s">
        <v>146</v>
      </c>
      <c r="F25" s="28">
        <v>2</v>
      </c>
      <c r="G25" s="24">
        <v>2</v>
      </c>
      <c r="H25" s="24">
        <v>3</v>
      </c>
      <c r="I25" s="24">
        <v>4</v>
      </c>
      <c r="J25" s="24">
        <v>1</v>
      </c>
      <c r="K25" s="25">
        <v>2</v>
      </c>
      <c r="L25" s="26">
        <v>2</v>
      </c>
      <c r="M25" s="24">
        <v>2</v>
      </c>
      <c r="N25" s="24">
        <v>2</v>
      </c>
      <c r="O25" s="24">
        <v>2</v>
      </c>
      <c r="P25" s="24">
        <v>1</v>
      </c>
      <c r="Q25" s="27">
        <v>4</v>
      </c>
      <c r="R25" s="28">
        <v>2</v>
      </c>
      <c r="S25" s="24">
        <v>4</v>
      </c>
      <c r="T25" s="24">
        <v>4</v>
      </c>
      <c r="U25" s="24">
        <v>1</v>
      </c>
      <c r="V25" s="24">
        <v>2</v>
      </c>
      <c r="W25" s="25">
        <v>1</v>
      </c>
      <c r="X25" s="26">
        <v>2</v>
      </c>
      <c r="Y25" s="24">
        <v>3</v>
      </c>
      <c r="Z25" s="24">
        <v>2</v>
      </c>
      <c r="AA25" s="24">
        <v>3</v>
      </c>
      <c r="AB25" s="24">
        <v>4</v>
      </c>
      <c r="AC25" s="27">
        <v>2</v>
      </c>
      <c r="AD25" s="28">
        <v>2</v>
      </c>
      <c r="AE25" s="47">
        <v>2</v>
      </c>
      <c r="AF25" s="34">
        <v>1</v>
      </c>
      <c r="AG25" s="34">
        <v>2</v>
      </c>
      <c r="AH25" s="34">
        <v>3</v>
      </c>
      <c r="AI25" s="35">
        <v>1</v>
      </c>
      <c r="AJ25" s="36">
        <v>2</v>
      </c>
      <c r="AK25" s="34">
        <v>4</v>
      </c>
      <c r="AL25" s="34">
        <v>2</v>
      </c>
      <c r="AM25" s="34">
        <v>3</v>
      </c>
      <c r="AN25" s="34">
        <v>1</v>
      </c>
      <c r="AO25" s="37">
        <v>2</v>
      </c>
      <c r="AP25" s="38">
        <v>2</v>
      </c>
      <c r="AQ25" s="34">
        <v>2</v>
      </c>
      <c r="AR25" s="34">
        <v>2</v>
      </c>
      <c r="AS25" s="35">
        <v>2</v>
      </c>
      <c r="AT25" s="17">
        <v>4</v>
      </c>
      <c r="AU25" s="15">
        <v>4</v>
      </c>
      <c r="AV25" s="15">
        <v>2</v>
      </c>
      <c r="AW25" s="15">
        <v>4</v>
      </c>
      <c r="AX25" s="15">
        <v>1</v>
      </c>
      <c r="AY25" s="18">
        <v>4</v>
      </c>
      <c r="AZ25" s="38">
        <v>1</v>
      </c>
      <c r="BA25" s="34">
        <v>3</v>
      </c>
      <c r="BB25" s="34">
        <v>4</v>
      </c>
      <c r="BC25" s="34">
        <v>4</v>
      </c>
      <c r="BD25" s="34">
        <v>1</v>
      </c>
      <c r="BE25" s="9">
        <v>4</v>
      </c>
      <c r="BF25" s="35">
        <v>4</v>
      </c>
    </row>
    <row r="26" spans="1:83" s="9" customFormat="1" ht="18" customHeight="1" thickBot="1">
      <c r="A26" s="141" t="s">
        <v>27</v>
      </c>
      <c r="B26" s="159" t="s">
        <v>18</v>
      </c>
      <c r="C26" s="162" t="s">
        <v>226</v>
      </c>
      <c r="D26" s="189" t="s">
        <v>184</v>
      </c>
      <c r="E26" s="40" t="s">
        <v>147</v>
      </c>
      <c r="F26" s="28">
        <v>2</v>
      </c>
      <c r="G26" s="24">
        <v>1</v>
      </c>
      <c r="H26" s="24">
        <v>2</v>
      </c>
      <c r="I26" s="24">
        <v>3</v>
      </c>
      <c r="J26" s="24">
        <v>2</v>
      </c>
      <c r="K26" s="25">
        <v>2</v>
      </c>
      <c r="L26" s="26">
        <v>2</v>
      </c>
      <c r="M26" s="24">
        <v>1</v>
      </c>
      <c r="N26" s="24">
        <v>3</v>
      </c>
      <c r="O26" s="24">
        <v>1</v>
      </c>
      <c r="P26" s="24">
        <v>1</v>
      </c>
      <c r="Q26" s="27">
        <v>2</v>
      </c>
      <c r="R26" s="28">
        <v>2</v>
      </c>
      <c r="S26" s="24">
        <v>4</v>
      </c>
      <c r="T26" s="24">
        <v>4</v>
      </c>
      <c r="U26" s="24">
        <v>1</v>
      </c>
      <c r="V26" s="24">
        <v>2</v>
      </c>
      <c r="W26" s="25">
        <v>1</v>
      </c>
      <c r="X26" s="26">
        <v>3</v>
      </c>
      <c r="Y26" s="24">
        <v>2</v>
      </c>
      <c r="Z26" s="24">
        <v>4</v>
      </c>
      <c r="AA26" s="24">
        <v>4</v>
      </c>
      <c r="AB26" s="24">
        <v>1</v>
      </c>
      <c r="AC26" s="27">
        <v>2</v>
      </c>
      <c r="AD26" s="28">
        <v>1</v>
      </c>
      <c r="AE26" s="15">
        <v>1</v>
      </c>
      <c r="AF26" s="15">
        <v>1</v>
      </c>
      <c r="AG26" s="15">
        <v>1</v>
      </c>
      <c r="AH26" s="15">
        <v>1</v>
      </c>
      <c r="AI26" s="16">
        <v>4</v>
      </c>
      <c r="AJ26" s="17">
        <v>4</v>
      </c>
      <c r="AK26" s="15">
        <v>1</v>
      </c>
      <c r="AL26" s="15">
        <v>4</v>
      </c>
      <c r="AM26" s="15">
        <v>4</v>
      </c>
      <c r="AN26" s="15">
        <v>1</v>
      </c>
      <c r="AO26" s="18">
        <v>1</v>
      </c>
      <c r="AP26" s="14">
        <v>3</v>
      </c>
      <c r="AQ26" s="15">
        <v>3</v>
      </c>
      <c r="AR26" s="15">
        <v>1</v>
      </c>
      <c r="AS26" s="16">
        <v>3</v>
      </c>
      <c r="AT26" s="17">
        <v>4</v>
      </c>
      <c r="AU26" s="15">
        <v>4</v>
      </c>
      <c r="AV26" s="15">
        <v>2</v>
      </c>
      <c r="AW26" s="15">
        <v>4</v>
      </c>
      <c r="AX26" s="15">
        <v>1</v>
      </c>
      <c r="AY26" s="18">
        <v>4</v>
      </c>
      <c r="AZ26" s="14">
        <v>4</v>
      </c>
      <c r="BA26" s="15">
        <v>4</v>
      </c>
      <c r="BB26" s="15">
        <v>1</v>
      </c>
      <c r="BC26" s="15">
        <v>1</v>
      </c>
      <c r="BD26" s="15">
        <v>1</v>
      </c>
      <c r="BE26" s="9">
        <v>4</v>
      </c>
    </row>
    <row r="27" spans="1:83" s="9" customFormat="1" ht="18" customHeight="1" thickBot="1">
      <c r="A27" s="141" t="s">
        <v>28</v>
      </c>
      <c r="B27" s="159" t="s">
        <v>18</v>
      </c>
      <c r="C27" s="162" t="s">
        <v>227</v>
      </c>
      <c r="D27" s="189" t="s">
        <v>185</v>
      </c>
      <c r="E27" s="40" t="s">
        <v>147</v>
      </c>
      <c r="F27" s="28">
        <v>2</v>
      </c>
      <c r="G27" s="24">
        <v>2</v>
      </c>
      <c r="H27" s="24">
        <v>1</v>
      </c>
      <c r="I27" s="24">
        <v>2</v>
      </c>
      <c r="J27" s="24">
        <v>1</v>
      </c>
      <c r="K27" s="25">
        <v>2</v>
      </c>
      <c r="L27" s="26">
        <v>2</v>
      </c>
      <c r="M27" s="24">
        <v>1</v>
      </c>
      <c r="N27" s="24">
        <v>1</v>
      </c>
      <c r="O27" s="24">
        <v>4</v>
      </c>
      <c r="P27" s="24">
        <v>1</v>
      </c>
      <c r="Q27" s="27">
        <v>2</v>
      </c>
      <c r="R27" s="28">
        <v>1</v>
      </c>
      <c r="S27" s="24">
        <v>4</v>
      </c>
      <c r="T27" s="24">
        <v>4</v>
      </c>
      <c r="U27" s="24">
        <v>1</v>
      </c>
      <c r="V27" s="24">
        <v>2</v>
      </c>
      <c r="W27" s="25">
        <v>1</v>
      </c>
      <c r="X27" s="26">
        <v>4</v>
      </c>
      <c r="Y27" s="24">
        <v>2</v>
      </c>
      <c r="Z27" s="24">
        <v>2</v>
      </c>
      <c r="AA27" s="24">
        <v>3</v>
      </c>
      <c r="AB27" s="24">
        <v>2</v>
      </c>
      <c r="AC27" s="27">
        <v>2</v>
      </c>
      <c r="AD27" s="28">
        <v>4</v>
      </c>
      <c r="AE27" s="15">
        <v>2</v>
      </c>
      <c r="AF27" s="15">
        <v>2</v>
      </c>
      <c r="AG27" s="15">
        <v>2</v>
      </c>
      <c r="AH27" s="15">
        <v>3</v>
      </c>
      <c r="AI27" s="16">
        <v>3</v>
      </c>
      <c r="AJ27" s="17">
        <v>2</v>
      </c>
      <c r="AK27" s="15">
        <v>3</v>
      </c>
      <c r="AL27" s="15">
        <v>2</v>
      </c>
      <c r="AM27" s="15">
        <v>3</v>
      </c>
      <c r="AN27" s="15">
        <v>3</v>
      </c>
      <c r="AO27" s="18">
        <v>2</v>
      </c>
      <c r="AP27" s="14">
        <v>2</v>
      </c>
      <c r="AQ27" s="15">
        <v>2</v>
      </c>
      <c r="AR27" s="15">
        <v>2</v>
      </c>
      <c r="AS27" s="16">
        <v>3</v>
      </c>
      <c r="AT27" s="17">
        <v>4</v>
      </c>
      <c r="AU27" s="15">
        <v>4</v>
      </c>
      <c r="AV27" s="15">
        <v>2</v>
      </c>
      <c r="AW27" s="15">
        <v>4</v>
      </c>
      <c r="AX27" s="15">
        <v>1</v>
      </c>
      <c r="AY27" s="18">
        <v>4</v>
      </c>
      <c r="AZ27" s="14">
        <v>2</v>
      </c>
      <c r="BA27" s="15">
        <v>2</v>
      </c>
      <c r="BB27" s="15">
        <v>3</v>
      </c>
      <c r="BC27" s="15">
        <v>2</v>
      </c>
      <c r="BD27" s="15">
        <v>2</v>
      </c>
      <c r="BE27" s="9">
        <v>4</v>
      </c>
    </row>
    <row r="28" spans="1:83" s="9" customFormat="1" ht="18" customHeight="1" thickBot="1">
      <c r="A28" s="141" t="s">
        <v>29</v>
      </c>
      <c r="B28" s="159" t="s">
        <v>18</v>
      </c>
      <c r="C28" s="162" t="s">
        <v>228</v>
      </c>
      <c r="D28" s="190" t="s">
        <v>186</v>
      </c>
      <c r="E28" s="40" t="s">
        <v>147</v>
      </c>
      <c r="F28" s="28">
        <v>4</v>
      </c>
      <c r="G28" s="24">
        <v>3</v>
      </c>
      <c r="H28" s="24">
        <v>1</v>
      </c>
      <c r="I28" s="24">
        <v>2</v>
      </c>
      <c r="J28" s="24">
        <v>2</v>
      </c>
      <c r="K28" s="25">
        <v>2</v>
      </c>
      <c r="L28" s="26">
        <v>2</v>
      </c>
      <c r="M28" s="24">
        <v>2</v>
      </c>
      <c r="N28" s="24">
        <v>2</v>
      </c>
      <c r="O28" s="24">
        <v>2</v>
      </c>
      <c r="P28" s="24">
        <v>2</v>
      </c>
      <c r="Q28" s="27">
        <v>2</v>
      </c>
      <c r="R28" s="28">
        <v>1</v>
      </c>
      <c r="S28" s="24">
        <v>3</v>
      </c>
      <c r="T28" s="24">
        <v>3</v>
      </c>
      <c r="U28" s="24">
        <v>2</v>
      </c>
      <c r="V28" s="24">
        <v>2</v>
      </c>
      <c r="W28" s="25">
        <v>1</v>
      </c>
      <c r="X28" s="26">
        <v>2</v>
      </c>
      <c r="Y28" s="24">
        <v>3</v>
      </c>
      <c r="Z28" s="24">
        <v>2</v>
      </c>
      <c r="AA28" s="24">
        <v>3</v>
      </c>
      <c r="AB28" s="24">
        <v>3</v>
      </c>
      <c r="AC28" s="27">
        <v>2</v>
      </c>
      <c r="AD28" s="28">
        <v>2</v>
      </c>
      <c r="AE28" s="47">
        <v>2</v>
      </c>
      <c r="AF28" s="34">
        <v>2</v>
      </c>
      <c r="AG28" s="34">
        <v>3</v>
      </c>
      <c r="AH28" s="34">
        <v>3</v>
      </c>
      <c r="AI28" s="35">
        <v>2</v>
      </c>
      <c r="AJ28" s="36">
        <v>3</v>
      </c>
      <c r="AK28" s="34">
        <v>3</v>
      </c>
      <c r="AL28" s="34">
        <v>2</v>
      </c>
      <c r="AM28" s="34">
        <v>2</v>
      </c>
      <c r="AN28" s="34">
        <v>3</v>
      </c>
      <c r="AO28" s="37">
        <v>3</v>
      </c>
      <c r="AP28" s="38">
        <v>2</v>
      </c>
      <c r="AQ28" s="34">
        <v>3</v>
      </c>
      <c r="AR28" s="34">
        <v>3</v>
      </c>
      <c r="AS28" s="35">
        <v>2</v>
      </c>
      <c r="AT28" s="36">
        <v>3</v>
      </c>
      <c r="AU28" s="34">
        <v>3</v>
      </c>
      <c r="AV28" s="34">
        <v>3</v>
      </c>
      <c r="AW28" s="34">
        <v>3</v>
      </c>
      <c r="AX28" s="34">
        <v>2</v>
      </c>
      <c r="AY28" s="37">
        <v>3</v>
      </c>
      <c r="AZ28" s="38">
        <v>2</v>
      </c>
      <c r="BA28" s="34">
        <v>3</v>
      </c>
      <c r="BB28" s="34">
        <v>2</v>
      </c>
      <c r="BC28" s="34">
        <v>3</v>
      </c>
      <c r="BD28" s="34">
        <v>2</v>
      </c>
      <c r="BE28" s="9">
        <v>4</v>
      </c>
    </row>
    <row r="29" spans="1:83" s="9" customFormat="1" ht="18" customHeight="1" thickBot="1">
      <c r="A29" s="141" t="s">
        <v>30</v>
      </c>
      <c r="B29" s="159" t="s">
        <v>18</v>
      </c>
      <c r="C29" s="162" t="s">
        <v>229</v>
      </c>
      <c r="D29" s="191" t="s">
        <v>187</v>
      </c>
      <c r="E29" s="40" t="s">
        <v>147</v>
      </c>
      <c r="F29" s="28">
        <v>2</v>
      </c>
      <c r="G29" s="24">
        <v>1</v>
      </c>
      <c r="H29" s="24">
        <v>1</v>
      </c>
      <c r="I29" s="24">
        <v>2</v>
      </c>
      <c r="J29" s="24">
        <v>2</v>
      </c>
      <c r="K29" s="25">
        <v>4</v>
      </c>
      <c r="L29" s="26">
        <v>2</v>
      </c>
      <c r="M29" s="24">
        <v>1</v>
      </c>
      <c r="N29" s="24">
        <v>1</v>
      </c>
      <c r="O29" s="24">
        <v>2</v>
      </c>
      <c r="P29" s="24">
        <v>1</v>
      </c>
      <c r="Q29" s="27">
        <v>2</v>
      </c>
      <c r="R29" s="28">
        <v>1</v>
      </c>
      <c r="S29" s="24">
        <v>4</v>
      </c>
      <c r="T29" s="24">
        <v>4</v>
      </c>
      <c r="U29" s="24">
        <v>1</v>
      </c>
      <c r="V29" s="24">
        <v>3</v>
      </c>
      <c r="W29" s="25">
        <v>1</v>
      </c>
      <c r="X29" s="26">
        <v>1</v>
      </c>
      <c r="Y29" s="24">
        <v>4</v>
      </c>
      <c r="Z29" s="24">
        <v>1</v>
      </c>
      <c r="AA29" s="24">
        <v>3</v>
      </c>
      <c r="AB29" s="24">
        <v>3</v>
      </c>
      <c r="AC29" s="27">
        <v>2</v>
      </c>
      <c r="AD29" s="28">
        <v>2</v>
      </c>
      <c r="AE29" s="47">
        <v>2</v>
      </c>
      <c r="AF29" s="34">
        <v>2</v>
      </c>
      <c r="AG29" s="34">
        <v>3</v>
      </c>
      <c r="AH29" s="34">
        <v>3</v>
      </c>
      <c r="AI29" s="35">
        <v>2</v>
      </c>
      <c r="AJ29" s="36">
        <v>3</v>
      </c>
      <c r="AK29" s="34">
        <v>3</v>
      </c>
      <c r="AL29" s="34">
        <v>2</v>
      </c>
      <c r="AM29" s="34">
        <v>2</v>
      </c>
      <c r="AN29" s="34">
        <v>3</v>
      </c>
      <c r="AO29" s="37">
        <v>3</v>
      </c>
      <c r="AP29" s="38">
        <v>2</v>
      </c>
      <c r="AQ29" s="34">
        <v>3</v>
      </c>
      <c r="AR29" s="34">
        <v>3</v>
      </c>
      <c r="AS29" s="35">
        <v>2</v>
      </c>
      <c r="AT29" s="36">
        <v>3</v>
      </c>
      <c r="AU29" s="34">
        <v>3</v>
      </c>
      <c r="AV29" s="34">
        <v>3</v>
      </c>
      <c r="AW29" s="34">
        <v>3</v>
      </c>
      <c r="AX29" s="34">
        <v>2</v>
      </c>
      <c r="AY29" s="37">
        <v>3</v>
      </c>
      <c r="AZ29" s="38">
        <v>2</v>
      </c>
      <c r="BA29" s="34">
        <v>3</v>
      </c>
      <c r="BB29" s="34">
        <v>2</v>
      </c>
      <c r="BC29" s="34">
        <v>3</v>
      </c>
      <c r="BD29" s="34">
        <v>2</v>
      </c>
      <c r="BE29" s="9">
        <v>4</v>
      </c>
    </row>
    <row r="30" spans="1:83" s="9" customFormat="1" ht="18" customHeight="1" thickBot="1">
      <c r="A30" s="141" t="s">
        <v>31</v>
      </c>
      <c r="B30" s="159" t="s">
        <v>18</v>
      </c>
      <c r="C30" s="162" t="s">
        <v>230</v>
      </c>
      <c r="D30" s="189" t="s">
        <v>188</v>
      </c>
      <c r="E30" s="40" t="s">
        <v>147</v>
      </c>
      <c r="F30" s="28">
        <v>1</v>
      </c>
      <c r="G30" s="24">
        <v>4</v>
      </c>
      <c r="H30" s="24">
        <v>3</v>
      </c>
      <c r="I30" s="24">
        <v>2</v>
      </c>
      <c r="J30" s="24">
        <v>4</v>
      </c>
      <c r="K30" s="25">
        <v>1</v>
      </c>
      <c r="L30" s="26">
        <v>2</v>
      </c>
      <c r="M30" s="24">
        <v>1</v>
      </c>
      <c r="N30" s="24">
        <v>1</v>
      </c>
      <c r="O30" s="24">
        <v>2</v>
      </c>
      <c r="P30" s="24">
        <v>1</v>
      </c>
      <c r="Q30" s="27">
        <v>2</v>
      </c>
      <c r="R30" s="28">
        <v>4</v>
      </c>
      <c r="S30" s="24">
        <v>4</v>
      </c>
      <c r="T30" s="24">
        <v>4</v>
      </c>
      <c r="U30" s="24">
        <v>3</v>
      </c>
      <c r="V30" s="24">
        <v>3</v>
      </c>
      <c r="W30" s="25">
        <v>2</v>
      </c>
      <c r="X30" s="26">
        <v>3</v>
      </c>
      <c r="Y30" s="24">
        <v>2</v>
      </c>
      <c r="Z30" s="24">
        <v>3</v>
      </c>
      <c r="AA30" s="24">
        <v>4</v>
      </c>
      <c r="AB30" s="24">
        <v>3</v>
      </c>
      <c r="AC30" s="27">
        <v>2</v>
      </c>
      <c r="AD30" s="28">
        <v>2</v>
      </c>
      <c r="AE30" s="47">
        <v>3</v>
      </c>
      <c r="AF30" s="34">
        <v>3</v>
      </c>
      <c r="AG30" s="34">
        <v>4</v>
      </c>
      <c r="AH30" s="34">
        <v>3</v>
      </c>
      <c r="AI30" s="35">
        <v>3</v>
      </c>
      <c r="AJ30" s="36">
        <v>2</v>
      </c>
      <c r="AK30" s="34">
        <v>3</v>
      </c>
      <c r="AL30" s="34">
        <v>4</v>
      </c>
      <c r="AM30" s="34">
        <v>4</v>
      </c>
      <c r="AN30" s="34">
        <v>4</v>
      </c>
      <c r="AO30" s="37">
        <v>4</v>
      </c>
      <c r="AP30" s="38">
        <v>4</v>
      </c>
      <c r="AQ30" s="34">
        <v>4</v>
      </c>
      <c r="AR30" s="34">
        <v>3</v>
      </c>
      <c r="AS30" s="35">
        <v>3</v>
      </c>
      <c r="AT30" s="36">
        <v>2</v>
      </c>
      <c r="AU30" s="34">
        <v>4</v>
      </c>
      <c r="AV30" s="34">
        <v>3</v>
      </c>
      <c r="AW30" s="34">
        <v>4</v>
      </c>
      <c r="AX30" s="34">
        <v>3</v>
      </c>
      <c r="AY30" s="37">
        <v>4</v>
      </c>
      <c r="AZ30" s="38">
        <v>2</v>
      </c>
      <c r="BA30" s="34">
        <v>4</v>
      </c>
      <c r="BB30" s="34">
        <v>2</v>
      </c>
      <c r="BC30" s="34">
        <v>2</v>
      </c>
      <c r="BD30" s="34">
        <v>2</v>
      </c>
      <c r="BE30" s="9">
        <v>4</v>
      </c>
    </row>
    <row r="31" spans="1:83" s="9" customFormat="1" ht="18" customHeight="1" thickBot="1">
      <c r="A31" s="142" t="s">
        <v>32</v>
      </c>
      <c r="B31" s="159" t="s">
        <v>18</v>
      </c>
      <c r="C31" s="162" t="s">
        <v>231</v>
      </c>
      <c r="D31" s="189" t="s">
        <v>189</v>
      </c>
      <c r="E31" s="40" t="s">
        <v>147</v>
      </c>
      <c r="F31" s="28">
        <v>1</v>
      </c>
      <c r="G31" s="24">
        <v>4</v>
      </c>
      <c r="H31" s="24">
        <v>3</v>
      </c>
      <c r="I31" s="24">
        <v>2</v>
      </c>
      <c r="J31" s="24">
        <v>4</v>
      </c>
      <c r="K31" s="25">
        <v>1</v>
      </c>
      <c r="L31" s="26">
        <v>2</v>
      </c>
      <c r="M31" s="24">
        <v>1</v>
      </c>
      <c r="N31" s="24">
        <v>1</v>
      </c>
      <c r="O31" s="24">
        <v>2</v>
      </c>
      <c r="P31" s="24">
        <v>1</v>
      </c>
      <c r="Q31" s="27">
        <v>2</v>
      </c>
      <c r="R31" s="28">
        <v>4</v>
      </c>
      <c r="S31" s="24">
        <v>4</v>
      </c>
      <c r="T31" s="24">
        <v>4</v>
      </c>
      <c r="U31" s="24">
        <v>3</v>
      </c>
      <c r="V31" s="24">
        <v>3</v>
      </c>
      <c r="W31" s="25">
        <v>2</v>
      </c>
      <c r="X31" s="26">
        <v>3</v>
      </c>
      <c r="Y31" s="24">
        <v>2</v>
      </c>
      <c r="Z31" s="24">
        <v>3</v>
      </c>
      <c r="AA31" s="24">
        <v>2</v>
      </c>
      <c r="AB31" s="24">
        <v>3</v>
      </c>
      <c r="AC31" s="27">
        <v>2</v>
      </c>
      <c r="AD31" s="28">
        <v>2</v>
      </c>
      <c r="AE31" s="47">
        <v>3</v>
      </c>
      <c r="AF31" s="34">
        <v>3</v>
      </c>
      <c r="AG31" s="34">
        <v>4</v>
      </c>
      <c r="AH31" s="34">
        <v>3</v>
      </c>
      <c r="AI31" s="35">
        <v>3</v>
      </c>
      <c r="AJ31" s="36">
        <v>2</v>
      </c>
      <c r="AK31" s="34">
        <v>3</v>
      </c>
      <c r="AL31" s="34">
        <v>4</v>
      </c>
      <c r="AM31" s="34">
        <v>4</v>
      </c>
      <c r="AN31" s="34">
        <v>4</v>
      </c>
      <c r="AO31" s="37">
        <v>4</v>
      </c>
      <c r="AP31" s="38">
        <v>4</v>
      </c>
      <c r="AQ31" s="34">
        <v>4</v>
      </c>
      <c r="AR31" s="34">
        <v>3</v>
      </c>
      <c r="AS31" s="35">
        <v>3</v>
      </c>
      <c r="AT31" s="36">
        <v>2</v>
      </c>
      <c r="AU31" s="34">
        <v>4</v>
      </c>
      <c r="AV31" s="34">
        <v>3</v>
      </c>
      <c r="AW31" s="34">
        <v>4</v>
      </c>
      <c r="AX31" s="34">
        <v>3</v>
      </c>
      <c r="AY31" s="37">
        <v>4</v>
      </c>
      <c r="AZ31" s="38">
        <v>2</v>
      </c>
      <c r="BA31" s="34">
        <v>4</v>
      </c>
      <c r="BB31" s="34">
        <v>2</v>
      </c>
      <c r="BC31" s="34">
        <v>2</v>
      </c>
      <c r="BD31" s="34">
        <v>2</v>
      </c>
      <c r="BE31" s="9">
        <v>4</v>
      </c>
    </row>
    <row r="32" spans="1:83" s="9" customFormat="1" ht="18" customHeight="1" thickBot="1">
      <c r="A32" s="136" t="s">
        <v>34</v>
      </c>
      <c r="B32" s="159" t="s">
        <v>18</v>
      </c>
      <c r="C32" s="162" t="s">
        <v>232</v>
      </c>
      <c r="D32" s="189" t="s">
        <v>190</v>
      </c>
      <c r="E32" s="40" t="s">
        <v>147</v>
      </c>
      <c r="F32" s="28">
        <v>1</v>
      </c>
      <c r="G32" s="24">
        <v>4</v>
      </c>
      <c r="H32" s="24">
        <v>3</v>
      </c>
      <c r="I32" s="24">
        <v>2</v>
      </c>
      <c r="J32" s="24">
        <v>4</v>
      </c>
      <c r="K32" s="25">
        <v>1</v>
      </c>
      <c r="L32" s="26">
        <v>2</v>
      </c>
      <c r="M32" s="24">
        <v>2</v>
      </c>
      <c r="N32" s="24">
        <v>2</v>
      </c>
      <c r="O32" s="24">
        <v>2</v>
      </c>
      <c r="P32" s="24">
        <v>4</v>
      </c>
      <c r="Q32" s="27">
        <v>2</v>
      </c>
      <c r="R32" s="28">
        <v>4</v>
      </c>
      <c r="S32" s="24">
        <v>4</v>
      </c>
      <c r="T32" s="24">
        <v>4</v>
      </c>
      <c r="U32" s="24">
        <v>3</v>
      </c>
      <c r="V32" s="24">
        <v>3</v>
      </c>
      <c r="W32" s="25">
        <v>2</v>
      </c>
      <c r="X32" s="26">
        <v>3</v>
      </c>
      <c r="Y32" s="24">
        <v>2</v>
      </c>
      <c r="Z32" s="24">
        <v>3</v>
      </c>
      <c r="AA32" s="24">
        <v>2</v>
      </c>
      <c r="AB32" s="24">
        <v>3</v>
      </c>
      <c r="AC32" s="27">
        <v>2</v>
      </c>
      <c r="AD32" s="28">
        <v>2</v>
      </c>
      <c r="AE32" s="47">
        <v>3</v>
      </c>
      <c r="AF32" s="34">
        <v>3</v>
      </c>
      <c r="AG32" s="34">
        <v>4</v>
      </c>
      <c r="AH32" s="34">
        <v>3</v>
      </c>
      <c r="AI32" s="35">
        <v>3</v>
      </c>
      <c r="AJ32" s="36">
        <v>2</v>
      </c>
      <c r="AK32" s="34">
        <v>3</v>
      </c>
      <c r="AL32" s="34">
        <v>4</v>
      </c>
      <c r="AM32" s="34">
        <v>4</v>
      </c>
      <c r="AN32" s="34">
        <v>4</v>
      </c>
      <c r="AO32" s="37">
        <v>4</v>
      </c>
      <c r="AP32" s="38">
        <v>4</v>
      </c>
      <c r="AQ32" s="34">
        <v>4</v>
      </c>
      <c r="AR32" s="34">
        <v>3</v>
      </c>
      <c r="AS32" s="35">
        <v>3</v>
      </c>
      <c r="AT32" s="36">
        <v>2</v>
      </c>
      <c r="AU32" s="34">
        <v>4</v>
      </c>
      <c r="AV32" s="34">
        <v>3</v>
      </c>
      <c r="AW32" s="34">
        <v>4</v>
      </c>
      <c r="AX32" s="34">
        <v>3</v>
      </c>
      <c r="AY32" s="37">
        <v>4</v>
      </c>
      <c r="AZ32" s="38">
        <v>2</v>
      </c>
      <c r="BA32" s="34">
        <v>4</v>
      </c>
      <c r="BB32" s="34">
        <v>2</v>
      </c>
      <c r="BC32" s="34">
        <v>2</v>
      </c>
      <c r="BD32" s="34">
        <v>2</v>
      </c>
      <c r="BE32" s="9">
        <v>4</v>
      </c>
    </row>
    <row r="33" spans="1:57" s="9" customFormat="1" ht="18" customHeight="1" thickBot="1">
      <c r="A33" s="23" t="s">
        <v>35</v>
      </c>
      <c r="B33" s="159" t="s">
        <v>18</v>
      </c>
      <c r="C33" s="162" t="s">
        <v>233</v>
      </c>
      <c r="D33" s="190" t="s">
        <v>191</v>
      </c>
      <c r="E33" s="40" t="s">
        <v>147</v>
      </c>
      <c r="F33" s="28">
        <v>1</v>
      </c>
      <c r="G33" s="24">
        <v>4</v>
      </c>
      <c r="H33" s="24">
        <v>3</v>
      </c>
      <c r="I33" s="24">
        <v>2</v>
      </c>
      <c r="J33" s="24">
        <v>4</v>
      </c>
      <c r="K33" s="25">
        <v>1</v>
      </c>
      <c r="L33" s="26">
        <v>2</v>
      </c>
      <c r="M33" s="24">
        <v>2</v>
      </c>
      <c r="N33" s="24">
        <v>2</v>
      </c>
      <c r="O33" s="24">
        <v>2</v>
      </c>
      <c r="P33" s="24">
        <v>4</v>
      </c>
      <c r="Q33" s="27">
        <v>2</v>
      </c>
      <c r="R33" s="28">
        <v>4</v>
      </c>
      <c r="S33" s="24">
        <v>4</v>
      </c>
      <c r="T33" s="24">
        <v>4</v>
      </c>
      <c r="U33" s="24">
        <v>3</v>
      </c>
      <c r="V33" s="24">
        <v>3</v>
      </c>
      <c r="W33" s="25">
        <v>2</v>
      </c>
      <c r="X33" s="26">
        <v>3</v>
      </c>
      <c r="Y33" s="24">
        <v>2</v>
      </c>
      <c r="Z33" s="24">
        <v>3</v>
      </c>
      <c r="AA33" s="24">
        <v>2</v>
      </c>
      <c r="AB33" s="24">
        <v>3</v>
      </c>
      <c r="AC33" s="27">
        <v>2</v>
      </c>
      <c r="AD33" s="28">
        <v>2</v>
      </c>
      <c r="AE33" s="47">
        <v>3</v>
      </c>
      <c r="AF33" s="34">
        <v>3</v>
      </c>
      <c r="AG33" s="34">
        <v>4</v>
      </c>
      <c r="AH33" s="34">
        <v>3</v>
      </c>
      <c r="AI33" s="35">
        <v>3</v>
      </c>
      <c r="AJ33" s="36">
        <v>2</v>
      </c>
      <c r="AK33" s="34">
        <v>3</v>
      </c>
      <c r="AL33" s="34">
        <v>4</v>
      </c>
      <c r="AM33" s="34">
        <v>4</v>
      </c>
      <c r="AN33" s="34">
        <v>4</v>
      </c>
      <c r="AO33" s="37">
        <v>4</v>
      </c>
      <c r="AP33" s="38">
        <v>4</v>
      </c>
      <c r="AQ33" s="34">
        <v>4</v>
      </c>
      <c r="AR33" s="34">
        <v>3</v>
      </c>
      <c r="AS33" s="35">
        <v>3</v>
      </c>
      <c r="AT33" s="36">
        <v>2</v>
      </c>
      <c r="AU33" s="34">
        <v>4</v>
      </c>
      <c r="AV33" s="34">
        <v>3</v>
      </c>
      <c r="AW33" s="34">
        <v>4</v>
      </c>
      <c r="AX33" s="34">
        <v>3</v>
      </c>
      <c r="AY33" s="37">
        <v>4</v>
      </c>
      <c r="AZ33" s="38">
        <v>2</v>
      </c>
      <c r="BA33" s="34">
        <v>4</v>
      </c>
      <c r="BB33" s="34">
        <v>2</v>
      </c>
      <c r="BC33" s="34">
        <v>2</v>
      </c>
      <c r="BD33" s="34">
        <v>2</v>
      </c>
      <c r="BE33" s="9">
        <v>4</v>
      </c>
    </row>
    <row r="34" spans="1:57" s="9" customFormat="1" ht="18" customHeight="1" thickBot="1">
      <c r="A34" s="39" t="s">
        <v>36</v>
      </c>
      <c r="B34" s="159" t="s">
        <v>18</v>
      </c>
      <c r="C34" s="162" t="s">
        <v>234</v>
      </c>
      <c r="D34" s="191" t="s">
        <v>192</v>
      </c>
      <c r="E34" s="40" t="s">
        <v>147</v>
      </c>
      <c r="F34" s="28">
        <v>1</v>
      </c>
      <c r="G34" s="24">
        <v>4</v>
      </c>
      <c r="H34" s="24">
        <v>3</v>
      </c>
      <c r="I34" s="24">
        <v>2</v>
      </c>
      <c r="J34" s="24">
        <v>4</v>
      </c>
      <c r="K34" s="25">
        <v>1</v>
      </c>
      <c r="L34" s="26">
        <v>2</v>
      </c>
      <c r="M34" s="24">
        <v>2</v>
      </c>
      <c r="N34" s="24">
        <v>2</v>
      </c>
      <c r="O34" s="24">
        <v>2</v>
      </c>
      <c r="P34" s="24">
        <v>4</v>
      </c>
      <c r="Q34" s="27">
        <v>2</v>
      </c>
      <c r="R34" s="28">
        <v>4</v>
      </c>
      <c r="S34" s="24">
        <v>4</v>
      </c>
      <c r="T34" s="24">
        <v>4</v>
      </c>
      <c r="U34" s="24">
        <v>3</v>
      </c>
      <c r="V34" s="24">
        <v>3</v>
      </c>
      <c r="W34" s="25">
        <v>2</v>
      </c>
      <c r="X34" s="26">
        <v>3</v>
      </c>
      <c r="Y34" s="24">
        <v>2</v>
      </c>
      <c r="Z34" s="24">
        <v>3</v>
      </c>
      <c r="AA34" s="24">
        <v>2</v>
      </c>
      <c r="AB34" s="24">
        <v>3</v>
      </c>
      <c r="AC34" s="27">
        <v>2</v>
      </c>
      <c r="AD34" s="28">
        <v>2</v>
      </c>
      <c r="AE34" s="47">
        <v>3</v>
      </c>
      <c r="AF34" s="34">
        <v>3</v>
      </c>
      <c r="AG34" s="34">
        <v>4</v>
      </c>
      <c r="AH34" s="34">
        <v>3</v>
      </c>
      <c r="AI34" s="35">
        <v>3</v>
      </c>
      <c r="AJ34" s="36">
        <v>2</v>
      </c>
      <c r="AK34" s="34">
        <v>3</v>
      </c>
      <c r="AL34" s="34">
        <v>4</v>
      </c>
      <c r="AM34" s="34">
        <v>4</v>
      </c>
      <c r="AN34" s="34">
        <v>4</v>
      </c>
      <c r="AO34" s="37">
        <v>4</v>
      </c>
      <c r="AP34" s="38">
        <v>4</v>
      </c>
      <c r="AQ34" s="34">
        <v>4</v>
      </c>
      <c r="AR34" s="34">
        <v>3</v>
      </c>
      <c r="AS34" s="35">
        <v>3</v>
      </c>
      <c r="AT34" s="36">
        <v>2</v>
      </c>
      <c r="AU34" s="34">
        <v>4</v>
      </c>
      <c r="AV34" s="34">
        <v>3</v>
      </c>
      <c r="AW34" s="34">
        <v>4</v>
      </c>
      <c r="AX34" s="34">
        <v>3</v>
      </c>
      <c r="AY34" s="37">
        <v>4</v>
      </c>
      <c r="AZ34" s="38">
        <v>2</v>
      </c>
      <c r="BA34" s="34">
        <v>4</v>
      </c>
      <c r="BB34" s="34">
        <v>2</v>
      </c>
      <c r="BC34" s="34">
        <v>2</v>
      </c>
      <c r="BD34" s="34">
        <v>2</v>
      </c>
      <c r="BE34" s="9">
        <v>4</v>
      </c>
    </row>
    <row r="35" spans="1:57" s="9" customFormat="1" ht="18" customHeight="1" thickBot="1">
      <c r="A35" s="41" t="s">
        <v>37</v>
      </c>
      <c r="B35" s="159" t="s">
        <v>18</v>
      </c>
      <c r="C35" s="162" t="s">
        <v>235</v>
      </c>
      <c r="D35" s="189" t="s">
        <v>193</v>
      </c>
      <c r="E35" s="40" t="s">
        <v>147</v>
      </c>
      <c r="F35" s="28">
        <v>1</v>
      </c>
      <c r="G35" s="24">
        <v>4</v>
      </c>
      <c r="H35" s="24">
        <v>3</v>
      </c>
      <c r="I35" s="24">
        <v>2</v>
      </c>
      <c r="J35" s="24">
        <v>4</v>
      </c>
      <c r="K35" s="25">
        <v>1</v>
      </c>
      <c r="L35" s="26">
        <v>2</v>
      </c>
      <c r="M35" s="24">
        <v>2</v>
      </c>
      <c r="N35" s="24">
        <v>2</v>
      </c>
      <c r="O35" s="24">
        <v>2</v>
      </c>
      <c r="P35" s="24">
        <v>4</v>
      </c>
      <c r="Q35" s="27">
        <v>2</v>
      </c>
      <c r="R35" s="28">
        <v>4</v>
      </c>
      <c r="S35" s="24">
        <v>4</v>
      </c>
      <c r="T35" s="24">
        <v>4</v>
      </c>
      <c r="U35" s="24">
        <v>3</v>
      </c>
      <c r="V35" s="24">
        <v>3</v>
      </c>
      <c r="W35" s="25">
        <v>2</v>
      </c>
      <c r="X35" s="26">
        <v>3</v>
      </c>
      <c r="Y35" s="24">
        <v>2</v>
      </c>
      <c r="Z35" s="24">
        <v>3</v>
      </c>
      <c r="AA35" s="24">
        <v>2</v>
      </c>
      <c r="AB35" s="24">
        <v>3</v>
      </c>
      <c r="AC35" s="27">
        <v>2</v>
      </c>
      <c r="AD35" s="28">
        <v>2</v>
      </c>
      <c r="AE35" s="47">
        <v>3</v>
      </c>
      <c r="AF35" s="34">
        <v>3</v>
      </c>
      <c r="AG35" s="34">
        <v>4</v>
      </c>
      <c r="AH35" s="34">
        <v>3</v>
      </c>
      <c r="AI35" s="35">
        <v>3</v>
      </c>
      <c r="AJ35" s="36">
        <v>2</v>
      </c>
      <c r="AK35" s="34">
        <v>3</v>
      </c>
      <c r="AL35" s="34">
        <v>4</v>
      </c>
      <c r="AM35" s="34">
        <v>4</v>
      </c>
      <c r="AN35" s="34">
        <v>4</v>
      </c>
      <c r="AO35" s="37">
        <v>4</v>
      </c>
      <c r="AP35" s="38">
        <v>4</v>
      </c>
      <c r="AQ35" s="34">
        <v>4</v>
      </c>
      <c r="AR35" s="34">
        <v>3</v>
      </c>
      <c r="AS35" s="35">
        <v>3</v>
      </c>
      <c r="AT35" s="36">
        <v>2</v>
      </c>
      <c r="AU35" s="34">
        <v>4</v>
      </c>
      <c r="AV35" s="34">
        <v>3</v>
      </c>
      <c r="AW35" s="34">
        <v>4</v>
      </c>
      <c r="AX35" s="34">
        <v>3</v>
      </c>
      <c r="AY35" s="37">
        <v>4</v>
      </c>
      <c r="AZ35" s="38">
        <v>2</v>
      </c>
      <c r="BA35" s="34">
        <v>4</v>
      </c>
      <c r="BB35" s="34">
        <v>2</v>
      </c>
      <c r="BC35" s="34">
        <v>2</v>
      </c>
      <c r="BD35" s="34">
        <v>2</v>
      </c>
      <c r="BE35" s="9">
        <v>4</v>
      </c>
    </row>
    <row r="36" spans="1:57" s="9" customFormat="1" ht="18" customHeight="1" thickBot="1">
      <c r="A36" s="39" t="s">
        <v>38</v>
      </c>
      <c r="B36" s="159" t="s">
        <v>18</v>
      </c>
      <c r="C36" s="162" t="s">
        <v>236</v>
      </c>
      <c r="D36" s="189" t="s">
        <v>194</v>
      </c>
      <c r="E36" s="40" t="s">
        <v>147</v>
      </c>
      <c r="F36" s="28">
        <v>1</v>
      </c>
      <c r="G36" s="24">
        <v>4</v>
      </c>
      <c r="H36" s="24">
        <v>3</v>
      </c>
      <c r="I36" s="24">
        <v>2</v>
      </c>
      <c r="J36" s="24">
        <v>4</v>
      </c>
      <c r="K36" s="25">
        <v>1</v>
      </c>
      <c r="L36" s="26">
        <v>2</v>
      </c>
      <c r="M36" s="24">
        <v>2</v>
      </c>
      <c r="N36" s="24">
        <v>2</v>
      </c>
      <c r="O36" s="24">
        <v>2</v>
      </c>
      <c r="P36" s="24">
        <v>4</v>
      </c>
      <c r="Q36" s="27">
        <v>2</v>
      </c>
      <c r="R36" s="28">
        <v>4</v>
      </c>
      <c r="S36" s="24">
        <v>4</v>
      </c>
      <c r="T36" s="24">
        <v>4</v>
      </c>
      <c r="U36" s="24">
        <v>3</v>
      </c>
      <c r="V36" s="24">
        <v>3</v>
      </c>
      <c r="W36" s="25">
        <v>2</v>
      </c>
      <c r="X36" s="26">
        <v>3</v>
      </c>
      <c r="Y36" s="24">
        <v>2</v>
      </c>
      <c r="Z36" s="24">
        <v>3</v>
      </c>
      <c r="AA36" s="24">
        <v>2</v>
      </c>
      <c r="AB36" s="24">
        <v>3</v>
      </c>
      <c r="AC36" s="27">
        <v>2</v>
      </c>
      <c r="AD36" s="28">
        <v>2</v>
      </c>
      <c r="AE36" s="47">
        <v>3</v>
      </c>
      <c r="AF36" s="34">
        <v>3</v>
      </c>
      <c r="AG36" s="34">
        <v>4</v>
      </c>
      <c r="AH36" s="34">
        <v>3</v>
      </c>
      <c r="AI36" s="35">
        <v>3</v>
      </c>
      <c r="AJ36" s="36">
        <v>2</v>
      </c>
      <c r="AK36" s="34">
        <v>3</v>
      </c>
      <c r="AL36" s="34">
        <v>4</v>
      </c>
      <c r="AM36" s="34">
        <v>4</v>
      </c>
      <c r="AN36" s="34">
        <v>4</v>
      </c>
      <c r="AO36" s="37">
        <v>4</v>
      </c>
      <c r="AP36" s="38">
        <v>4</v>
      </c>
      <c r="AQ36" s="34">
        <v>4</v>
      </c>
      <c r="AR36" s="34">
        <v>3</v>
      </c>
      <c r="AS36" s="35">
        <v>3</v>
      </c>
      <c r="AT36" s="36">
        <v>2</v>
      </c>
      <c r="AU36" s="34">
        <v>4</v>
      </c>
      <c r="AV36" s="34">
        <v>3</v>
      </c>
      <c r="AW36" s="34">
        <v>4</v>
      </c>
      <c r="AX36" s="34">
        <v>3</v>
      </c>
      <c r="AY36" s="37">
        <v>4</v>
      </c>
      <c r="AZ36" s="38">
        <v>2</v>
      </c>
      <c r="BA36" s="34">
        <v>4</v>
      </c>
      <c r="BB36" s="34">
        <v>2</v>
      </c>
      <c r="BC36" s="34">
        <v>2</v>
      </c>
      <c r="BD36" s="34">
        <v>2</v>
      </c>
      <c r="BE36" s="9">
        <v>4</v>
      </c>
    </row>
    <row r="37" spans="1:57" s="9" customFormat="1" ht="18" customHeight="1" thickBot="1">
      <c r="A37" s="41" t="s">
        <v>39</v>
      </c>
      <c r="B37" s="159" t="s">
        <v>18</v>
      </c>
      <c r="C37" s="162" t="s">
        <v>237</v>
      </c>
      <c r="D37" s="189" t="s">
        <v>195</v>
      </c>
      <c r="E37" s="40" t="s">
        <v>147</v>
      </c>
      <c r="F37" s="28">
        <v>1</v>
      </c>
      <c r="G37" s="24">
        <v>4</v>
      </c>
      <c r="H37" s="24">
        <v>3</v>
      </c>
      <c r="I37" s="24">
        <v>2</v>
      </c>
      <c r="J37" s="24">
        <v>4</v>
      </c>
      <c r="K37" s="25">
        <v>1</v>
      </c>
      <c r="L37" s="26">
        <v>2</v>
      </c>
      <c r="M37" s="24">
        <v>2</v>
      </c>
      <c r="N37" s="24">
        <v>2</v>
      </c>
      <c r="O37" s="24">
        <v>2</v>
      </c>
      <c r="P37" s="24">
        <v>4</v>
      </c>
      <c r="Q37" s="27">
        <v>2</v>
      </c>
      <c r="R37" s="28">
        <v>4</v>
      </c>
      <c r="S37" s="24">
        <v>4</v>
      </c>
      <c r="T37" s="24">
        <v>4</v>
      </c>
      <c r="U37" s="24">
        <v>3</v>
      </c>
      <c r="V37" s="24">
        <v>3</v>
      </c>
      <c r="W37" s="25">
        <v>2</v>
      </c>
      <c r="X37" s="26">
        <v>3</v>
      </c>
      <c r="Y37" s="24">
        <v>2</v>
      </c>
      <c r="Z37" s="24">
        <v>3</v>
      </c>
      <c r="AA37" s="24">
        <v>2</v>
      </c>
      <c r="AB37" s="24">
        <v>3</v>
      </c>
      <c r="AC37" s="27">
        <v>2</v>
      </c>
      <c r="AD37" s="28">
        <v>2</v>
      </c>
      <c r="AE37" s="47">
        <v>3</v>
      </c>
      <c r="AF37" s="34">
        <v>3</v>
      </c>
      <c r="AG37" s="34">
        <v>4</v>
      </c>
      <c r="AH37" s="34">
        <v>3</v>
      </c>
      <c r="AI37" s="35">
        <v>3</v>
      </c>
      <c r="AJ37" s="36">
        <v>2</v>
      </c>
      <c r="AK37" s="34">
        <v>3</v>
      </c>
      <c r="AL37" s="34">
        <v>4</v>
      </c>
      <c r="AM37" s="34">
        <v>4</v>
      </c>
      <c r="AN37" s="34">
        <v>4</v>
      </c>
      <c r="AO37" s="37">
        <v>4</v>
      </c>
      <c r="AP37" s="38">
        <v>4</v>
      </c>
      <c r="AQ37" s="34">
        <v>4</v>
      </c>
      <c r="AR37" s="34">
        <v>3</v>
      </c>
      <c r="AS37" s="35">
        <v>3</v>
      </c>
      <c r="AT37" s="36">
        <v>2</v>
      </c>
      <c r="AU37" s="34">
        <v>4</v>
      </c>
      <c r="AV37" s="34">
        <v>3</v>
      </c>
      <c r="AW37" s="34">
        <v>4</v>
      </c>
      <c r="AX37" s="34">
        <v>3</v>
      </c>
      <c r="AY37" s="37">
        <v>4</v>
      </c>
      <c r="AZ37" s="38">
        <v>2</v>
      </c>
      <c r="BA37" s="34">
        <v>4</v>
      </c>
      <c r="BB37" s="34">
        <v>2</v>
      </c>
      <c r="BC37" s="34">
        <v>2</v>
      </c>
      <c r="BD37" s="34">
        <v>2</v>
      </c>
      <c r="BE37" s="9">
        <v>4</v>
      </c>
    </row>
    <row r="38" spans="1:57" s="9" customFormat="1" ht="18" customHeight="1" thickBot="1">
      <c r="A38" s="39" t="s">
        <v>40</v>
      </c>
      <c r="B38" s="159" t="s">
        <v>18</v>
      </c>
      <c r="C38" s="162" t="s">
        <v>238</v>
      </c>
      <c r="D38" s="190" t="s">
        <v>196</v>
      </c>
      <c r="E38" s="40" t="s">
        <v>147</v>
      </c>
      <c r="F38" s="28">
        <v>1</v>
      </c>
      <c r="G38" s="24">
        <v>4</v>
      </c>
      <c r="H38" s="24">
        <v>3</v>
      </c>
      <c r="I38" s="24">
        <v>2</v>
      </c>
      <c r="J38" s="24">
        <v>4</v>
      </c>
      <c r="K38" s="25">
        <v>1</v>
      </c>
      <c r="L38" s="26">
        <v>2</v>
      </c>
      <c r="M38" s="24">
        <v>2</v>
      </c>
      <c r="N38" s="24">
        <v>2</v>
      </c>
      <c r="O38" s="24">
        <v>2</v>
      </c>
      <c r="P38" s="24">
        <v>4</v>
      </c>
      <c r="Q38" s="27">
        <v>2</v>
      </c>
      <c r="R38" s="28">
        <v>4</v>
      </c>
      <c r="S38" s="24">
        <v>4</v>
      </c>
      <c r="T38" s="24">
        <v>4</v>
      </c>
      <c r="U38" s="24">
        <v>3</v>
      </c>
      <c r="V38" s="24">
        <v>3</v>
      </c>
      <c r="W38" s="25">
        <v>2</v>
      </c>
      <c r="X38" s="26">
        <v>3</v>
      </c>
      <c r="Y38" s="24">
        <v>2</v>
      </c>
      <c r="Z38" s="24">
        <v>3</v>
      </c>
      <c r="AA38" s="24">
        <v>2</v>
      </c>
      <c r="AB38" s="24">
        <v>3</v>
      </c>
      <c r="AC38" s="27">
        <v>2</v>
      </c>
      <c r="AD38" s="28">
        <v>2</v>
      </c>
      <c r="AE38" s="47">
        <v>3</v>
      </c>
      <c r="AF38" s="34">
        <v>3</v>
      </c>
      <c r="AG38" s="34">
        <v>4</v>
      </c>
      <c r="AH38" s="34">
        <v>3</v>
      </c>
      <c r="AI38" s="35">
        <v>3</v>
      </c>
      <c r="AJ38" s="36">
        <v>2</v>
      </c>
      <c r="AK38" s="34">
        <v>3</v>
      </c>
      <c r="AL38" s="34">
        <v>4</v>
      </c>
      <c r="AM38" s="34">
        <v>4</v>
      </c>
      <c r="AN38" s="34">
        <v>4</v>
      </c>
      <c r="AO38" s="37">
        <v>4</v>
      </c>
      <c r="AP38" s="38">
        <v>4</v>
      </c>
      <c r="AQ38" s="34">
        <v>4</v>
      </c>
      <c r="AR38" s="34">
        <v>3</v>
      </c>
      <c r="AS38" s="35">
        <v>3</v>
      </c>
      <c r="AT38" s="36">
        <v>2</v>
      </c>
      <c r="AU38" s="34">
        <v>4</v>
      </c>
      <c r="AV38" s="34">
        <v>3</v>
      </c>
      <c r="AW38" s="34">
        <v>4</v>
      </c>
      <c r="AX38" s="34">
        <v>3</v>
      </c>
      <c r="AY38" s="37">
        <v>4</v>
      </c>
      <c r="AZ38" s="38">
        <v>2</v>
      </c>
      <c r="BA38" s="34">
        <v>4</v>
      </c>
      <c r="BB38" s="34">
        <v>2</v>
      </c>
      <c r="BC38" s="34">
        <v>2</v>
      </c>
      <c r="BD38" s="34">
        <v>2</v>
      </c>
      <c r="BE38" s="9">
        <v>4</v>
      </c>
    </row>
    <row r="39" spans="1:57" s="9" customFormat="1" ht="18" customHeight="1" thickBot="1">
      <c r="A39" s="41" t="s">
        <v>41</v>
      </c>
      <c r="B39" s="159" t="s">
        <v>18</v>
      </c>
      <c r="C39" s="162" t="s">
        <v>239</v>
      </c>
      <c r="D39" s="191" t="s">
        <v>197</v>
      </c>
      <c r="E39" s="40" t="s">
        <v>147</v>
      </c>
      <c r="F39" s="28">
        <v>1</v>
      </c>
      <c r="G39" s="24">
        <v>4</v>
      </c>
      <c r="H39" s="24">
        <v>3</v>
      </c>
      <c r="I39" s="24">
        <v>2</v>
      </c>
      <c r="J39" s="24">
        <v>4</v>
      </c>
      <c r="K39" s="25">
        <v>1</v>
      </c>
      <c r="L39" s="26">
        <v>2</v>
      </c>
      <c r="M39" s="24">
        <v>2</v>
      </c>
      <c r="N39" s="24">
        <v>2</v>
      </c>
      <c r="O39" s="24">
        <v>2</v>
      </c>
      <c r="P39" s="24">
        <v>4</v>
      </c>
      <c r="Q39" s="27">
        <v>2</v>
      </c>
      <c r="R39" s="28">
        <v>4</v>
      </c>
      <c r="S39" s="24">
        <v>4</v>
      </c>
      <c r="T39" s="24">
        <v>4</v>
      </c>
      <c r="U39" s="24">
        <v>3</v>
      </c>
      <c r="V39" s="24">
        <v>3</v>
      </c>
      <c r="W39" s="25">
        <v>2</v>
      </c>
      <c r="X39" s="26">
        <v>3</v>
      </c>
      <c r="Y39" s="24">
        <v>2</v>
      </c>
      <c r="Z39" s="24">
        <v>3</v>
      </c>
      <c r="AA39" s="24">
        <v>2</v>
      </c>
      <c r="AB39" s="24">
        <v>3</v>
      </c>
      <c r="AC39" s="27">
        <v>2</v>
      </c>
      <c r="AD39" s="28">
        <v>2</v>
      </c>
      <c r="AE39" s="47">
        <v>3</v>
      </c>
      <c r="AF39" s="34">
        <v>3</v>
      </c>
      <c r="AG39" s="34">
        <v>4</v>
      </c>
      <c r="AH39" s="34">
        <v>3</v>
      </c>
      <c r="AI39" s="35">
        <v>3</v>
      </c>
      <c r="AJ39" s="36">
        <v>2</v>
      </c>
      <c r="AK39" s="34">
        <v>3</v>
      </c>
      <c r="AL39" s="34">
        <v>4</v>
      </c>
      <c r="AM39" s="34">
        <v>4</v>
      </c>
      <c r="AN39" s="34">
        <v>4</v>
      </c>
      <c r="AO39" s="37">
        <v>4</v>
      </c>
      <c r="AP39" s="38">
        <v>4</v>
      </c>
      <c r="AQ39" s="34">
        <v>4</v>
      </c>
      <c r="AR39" s="34">
        <v>3</v>
      </c>
      <c r="AS39" s="35">
        <v>3</v>
      </c>
      <c r="AT39" s="36">
        <v>2</v>
      </c>
      <c r="AU39" s="34">
        <v>4</v>
      </c>
      <c r="AV39" s="34">
        <v>3</v>
      </c>
      <c r="AW39" s="34">
        <v>4</v>
      </c>
      <c r="AX39" s="34">
        <v>3</v>
      </c>
      <c r="AY39" s="37">
        <v>4</v>
      </c>
      <c r="AZ39" s="38">
        <v>2</v>
      </c>
      <c r="BA39" s="34">
        <v>4</v>
      </c>
      <c r="BB39" s="34">
        <v>2</v>
      </c>
      <c r="BC39" s="34">
        <v>2</v>
      </c>
      <c r="BD39" s="34">
        <v>2</v>
      </c>
      <c r="BE39" s="9">
        <v>4</v>
      </c>
    </row>
    <row r="40" spans="1:57" s="9" customFormat="1" ht="18" customHeight="1" thickBot="1">
      <c r="A40" s="39" t="s">
        <v>42</v>
      </c>
      <c r="B40" s="159" t="s">
        <v>18</v>
      </c>
      <c r="C40" s="162" t="s">
        <v>240</v>
      </c>
      <c r="D40" s="189" t="s">
        <v>198</v>
      </c>
      <c r="E40" s="40" t="s">
        <v>147</v>
      </c>
      <c r="F40" s="28">
        <v>1</v>
      </c>
      <c r="G40" s="24">
        <v>4</v>
      </c>
      <c r="H40" s="24">
        <v>3</v>
      </c>
      <c r="I40" s="24">
        <v>2</v>
      </c>
      <c r="J40" s="24">
        <v>4</v>
      </c>
      <c r="K40" s="25">
        <v>1</v>
      </c>
      <c r="L40" s="26">
        <v>2</v>
      </c>
      <c r="M40" s="24">
        <v>2</v>
      </c>
      <c r="N40" s="24">
        <v>2</v>
      </c>
      <c r="O40" s="24">
        <v>2</v>
      </c>
      <c r="P40" s="24">
        <v>4</v>
      </c>
      <c r="Q40" s="27">
        <v>2</v>
      </c>
      <c r="R40" s="28">
        <v>4</v>
      </c>
      <c r="S40" s="24">
        <v>4</v>
      </c>
      <c r="T40" s="24">
        <v>4</v>
      </c>
      <c r="U40" s="24">
        <v>3</v>
      </c>
      <c r="V40" s="24">
        <v>3</v>
      </c>
      <c r="W40" s="25">
        <v>2</v>
      </c>
      <c r="X40" s="26">
        <v>3</v>
      </c>
      <c r="Y40" s="24">
        <v>2</v>
      </c>
      <c r="Z40" s="24">
        <v>3</v>
      </c>
      <c r="AA40" s="24">
        <v>2</v>
      </c>
      <c r="AB40" s="24">
        <v>3</v>
      </c>
      <c r="AC40" s="27">
        <v>2</v>
      </c>
      <c r="AD40" s="28">
        <v>2</v>
      </c>
      <c r="AE40" s="47">
        <v>3</v>
      </c>
      <c r="AF40" s="34">
        <v>3</v>
      </c>
      <c r="AG40" s="34">
        <v>4</v>
      </c>
      <c r="AH40" s="34">
        <v>3</v>
      </c>
      <c r="AI40" s="35">
        <v>3</v>
      </c>
      <c r="AJ40" s="36">
        <v>2</v>
      </c>
      <c r="AK40" s="34">
        <v>3</v>
      </c>
      <c r="AL40" s="34">
        <v>4</v>
      </c>
      <c r="AM40" s="34">
        <v>4</v>
      </c>
      <c r="AN40" s="34">
        <v>4</v>
      </c>
      <c r="AO40" s="37">
        <v>4</v>
      </c>
      <c r="AP40" s="38">
        <v>4</v>
      </c>
      <c r="AQ40" s="34">
        <v>4</v>
      </c>
      <c r="AR40" s="34">
        <v>3</v>
      </c>
      <c r="AS40" s="35">
        <v>3</v>
      </c>
      <c r="AT40" s="36">
        <v>2</v>
      </c>
      <c r="AU40" s="34">
        <v>4</v>
      </c>
      <c r="AV40" s="34">
        <v>3</v>
      </c>
      <c r="AW40" s="34">
        <v>4</v>
      </c>
      <c r="AX40" s="34">
        <v>3</v>
      </c>
      <c r="AY40" s="37">
        <v>4</v>
      </c>
      <c r="AZ40" s="38">
        <v>2</v>
      </c>
      <c r="BA40" s="34">
        <v>4</v>
      </c>
      <c r="BB40" s="34">
        <v>2</v>
      </c>
      <c r="BC40" s="34">
        <v>2</v>
      </c>
      <c r="BD40" s="34">
        <v>2</v>
      </c>
      <c r="BE40" s="9">
        <v>4</v>
      </c>
    </row>
    <row r="41" spans="1:57" s="9" customFormat="1" ht="18" customHeight="1" thickBot="1">
      <c r="A41" s="41" t="s">
        <v>43</v>
      </c>
      <c r="B41" s="159" t="s">
        <v>18</v>
      </c>
      <c r="C41" s="162" t="s">
        <v>241</v>
      </c>
      <c r="D41" s="189" t="s">
        <v>199</v>
      </c>
      <c r="E41" s="40" t="s">
        <v>147</v>
      </c>
      <c r="F41" s="28">
        <v>1</v>
      </c>
      <c r="G41" s="24">
        <v>4</v>
      </c>
      <c r="H41" s="24">
        <v>3</v>
      </c>
      <c r="I41" s="24">
        <v>2</v>
      </c>
      <c r="J41" s="24">
        <v>4</v>
      </c>
      <c r="K41" s="25">
        <v>1</v>
      </c>
      <c r="L41" s="26">
        <v>2</v>
      </c>
      <c r="M41" s="24">
        <v>2</v>
      </c>
      <c r="N41" s="24">
        <v>2</v>
      </c>
      <c r="O41" s="24">
        <v>2</v>
      </c>
      <c r="P41" s="24">
        <v>4</v>
      </c>
      <c r="Q41" s="27">
        <v>2</v>
      </c>
      <c r="R41" s="28">
        <v>4</v>
      </c>
      <c r="S41" s="24">
        <v>4</v>
      </c>
      <c r="T41" s="24">
        <v>4</v>
      </c>
      <c r="U41" s="24">
        <v>3</v>
      </c>
      <c r="V41" s="24">
        <v>3</v>
      </c>
      <c r="W41" s="25">
        <v>2</v>
      </c>
      <c r="X41" s="26">
        <v>3</v>
      </c>
      <c r="Y41" s="24">
        <v>2</v>
      </c>
      <c r="Z41" s="24">
        <v>3</v>
      </c>
      <c r="AA41" s="24">
        <v>2</v>
      </c>
      <c r="AB41" s="24">
        <v>3</v>
      </c>
      <c r="AC41" s="27">
        <v>2</v>
      </c>
      <c r="AD41" s="28">
        <v>2</v>
      </c>
      <c r="AE41" s="47">
        <v>3</v>
      </c>
      <c r="AF41" s="34">
        <v>3</v>
      </c>
      <c r="AG41" s="34">
        <v>4</v>
      </c>
      <c r="AH41" s="34">
        <v>3</v>
      </c>
      <c r="AI41" s="35">
        <v>3</v>
      </c>
      <c r="AJ41" s="36">
        <v>2</v>
      </c>
      <c r="AK41" s="34">
        <v>3</v>
      </c>
      <c r="AL41" s="34">
        <v>4</v>
      </c>
      <c r="AM41" s="34">
        <v>4</v>
      </c>
      <c r="AN41" s="34">
        <v>4</v>
      </c>
      <c r="AO41" s="37">
        <v>4</v>
      </c>
      <c r="AP41" s="38">
        <v>4</v>
      </c>
      <c r="AQ41" s="34">
        <v>4</v>
      </c>
      <c r="AR41" s="34">
        <v>3</v>
      </c>
      <c r="AS41" s="35">
        <v>3</v>
      </c>
      <c r="AT41" s="36">
        <v>2</v>
      </c>
      <c r="AU41" s="34">
        <v>4</v>
      </c>
      <c r="AV41" s="34">
        <v>3</v>
      </c>
      <c r="AW41" s="34">
        <v>4</v>
      </c>
      <c r="AX41" s="34">
        <v>3</v>
      </c>
      <c r="AY41" s="37">
        <v>4</v>
      </c>
      <c r="AZ41" s="38">
        <v>2</v>
      </c>
      <c r="BA41" s="34">
        <v>4</v>
      </c>
      <c r="BB41" s="34">
        <v>2</v>
      </c>
      <c r="BC41" s="34">
        <v>2</v>
      </c>
      <c r="BD41" s="34">
        <v>2</v>
      </c>
      <c r="BE41" s="9">
        <v>4</v>
      </c>
    </row>
    <row r="42" spans="1:57" s="9" customFormat="1" ht="18" customHeight="1" thickBot="1">
      <c r="A42" s="39" t="s">
        <v>44</v>
      </c>
      <c r="B42" s="159" t="s">
        <v>18</v>
      </c>
      <c r="C42" s="162" t="s">
        <v>242</v>
      </c>
      <c r="D42" s="189" t="s">
        <v>200</v>
      </c>
      <c r="E42" s="40" t="s">
        <v>147</v>
      </c>
      <c r="F42" s="28">
        <v>1</v>
      </c>
      <c r="G42" s="24">
        <v>4</v>
      </c>
      <c r="H42" s="24">
        <v>3</v>
      </c>
      <c r="I42" s="24">
        <v>2</v>
      </c>
      <c r="J42" s="24">
        <v>4</v>
      </c>
      <c r="K42" s="25">
        <v>1</v>
      </c>
      <c r="L42" s="26">
        <v>2</v>
      </c>
      <c r="M42" s="24">
        <v>2</v>
      </c>
      <c r="N42" s="24">
        <v>2</v>
      </c>
      <c r="O42" s="24">
        <v>2</v>
      </c>
      <c r="P42" s="24">
        <v>4</v>
      </c>
      <c r="Q42" s="27">
        <v>2</v>
      </c>
      <c r="R42" s="28">
        <v>4</v>
      </c>
      <c r="S42" s="24">
        <v>4</v>
      </c>
      <c r="T42" s="24">
        <v>4</v>
      </c>
      <c r="U42" s="24">
        <v>3</v>
      </c>
      <c r="V42" s="24">
        <v>3</v>
      </c>
      <c r="W42" s="25">
        <v>2</v>
      </c>
      <c r="X42" s="26">
        <v>3</v>
      </c>
      <c r="Y42" s="24">
        <v>2</v>
      </c>
      <c r="Z42" s="24">
        <v>3</v>
      </c>
      <c r="AA42" s="24">
        <v>2</v>
      </c>
      <c r="AB42" s="24">
        <v>3</v>
      </c>
      <c r="AC42" s="27">
        <v>2</v>
      </c>
      <c r="AD42" s="28">
        <v>2</v>
      </c>
      <c r="AE42" s="47">
        <v>3</v>
      </c>
      <c r="AF42" s="34">
        <v>3</v>
      </c>
      <c r="AG42" s="34">
        <v>4</v>
      </c>
      <c r="AH42" s="34">
        <v>3</v>
      </c>
      <c r="AI42" s="35">
        <v>3</v>
      </c>
      <c r="AJ42" s="36">
        <v>2</v>
      </c>
      <c r="AK42" s="34">
        <v>3</v>
      </c>
      <c r="AL42" s="34">
        <v>4</v>
      </c>
      <c r="AM42" s="34">
        <v>4</v>
      </c>
      <c r="AN42" s="34">
        <v>4</v>
      </c>
      <c r="AO42" s="37">
        <v>4</v>
      </c>
      <c r="AP42" s="38">
        <v>4</v>
      </c>
      <c r="AQ42" s="34">
        <v>4</v>
      </c>
      <c r="AR42" s="34">
        <v>3</v>
      </c>
      <c r="AS42" s="35">
        <v>3</v>
      </c>
      <c r="AT42" s="36">
        <v>2</v>
      </c>
      <c r="AU42" s="34">
        <v>4</v>
      </c>
      <c r="AV42" s="34">
        <v>3</v>
      </c>
      <c r="AW42" s="34">
        <v>4</v>
      </c>
      <c r="AX42" s="34">
        <v>3</v>
      </c>
      <c r="AY42" s="37">
        <v>4</v>
      </c>
      <c r="AZ42" s="38">
        <v>2</v>
      </c>
      <c r="BA42" s="34">
        <v>4</v>
      </c>
      <c r="BB42" s="34">
        <v>2</v>
      </c>
      <c r="BC42" s="34">
        <v>2</v>
      </c>
      <c r="BD42" s="34">
        <v>2</v>
      </c>
      <c r="BE42" s="9">
        <v>4</v>
      </c>
    </row>
    <row r="43" spans="1:57" s="9" customFormat="1" ht="18" customHeight="1" thickBot="1">
      <c r="A43" s="41" t="s">
        <v>149</v>
      </c>
      <c r="B43" s="159" t="s">
        <v>18</v>
      </c>
      <c r="C43" s="162" t="s">
        <v>243</v>
      </c>
      <c r="D43" s="190" t="s">
        <v>201</v>
      </c>
      <c r="E43" s="40" t="s">
        <v>147</v>
      </c>
      <c r="F43" s="28">
        <v>1</v>
      </c>
      <c r="G43" s="24">
        <v>4</v>
      </c>
      <c r="H43" s="24">
        <v>3</v>
      </c>
      <c r="I43" s="24">
        <v>2</v>
      </c>
      <c r="J43" s="24">
        <v>4</v>
      </c>
      <c r="K43" s="25">
        <v>1</v>
      </c>
      <c r="L43" s="26">
        <v>2</v>
      </c>
      <c r="M43" s="24">
        <v>2</v>
      </c>
      <c r="N43" s="24">
        <v>2</v>
      </c>
      <c r="O43" s="24">
        <v>2</v>
      </c>
      <c r="P43" s="24">
        <v>4</v>
      </c>
      <c r="Q43" s="27">
        <v>2</v>
      </c>
      <c r="R43" s="28">
        <v>4</v>
      </c>
      <c r="S43" s="24">
        <v>4</v>
      </c>
      <c r="T43" s="24">
        <v>4</v>
      </c>
      <c r="U43" s="24">
        <v>3</v>
      </c>
      <c r="V43" s="24">
        <v>3</v>
      </c>
      <c r="W43" s="25">
        <v>2</v>
      </c>
      <c r="X43" s="26">
        <v>3</v>
      </c>
      <c r="Y43" s="24">
        <v>2</v>
      </c>
      <c r="Z43" s="24">
        <v>3</v>
      </c>
      <c r="AA43" s="24">
        <v>2</v>
      </c>
      <c r="AB43" s="24">
        <v>3</v>
      </c>
      <c r="AC43" s="27">
        <v>2</v>
      </c>
      <c r="AD43" s="28">
        <v>2</v>
      </c>
      <c r="AE43" s="47">
        <v>3</v>
      </c>
      <c r="AF43" s="34">
        <v>3</v>
      </c>
      <c r="AG43" s="34">
        <v>4</v>
      </c>
      <c r="AH43" s="34">
        <v>3</v>
      </c>
      <c r="AI43" s="35">
        <v>3</v>
      </c>
      <c r="AJ43" s="36">
        <v>2</v>
      </c>
      <c r="AK43" s="34">
        <v>3</v>
      </c>
      <c r="AL43" s="34">
        <v>4</v>
      </c>
      <c r="AM43" s="34">
        <v>4</v>
      </c>
      <c r="AN43" s="34">
        <v>4</v>
      </c>
      <c r="AO43" s="37">
        <v>4</v>
      </c>
      <c r="AP43" s="38">
        <v>4</v>
      </c>
      <c r="AQ43" s="34">
        <v>4</v>
      </c>
      <c r="AR43" s="34">
        <v>3</v>
      </c>
      <c r="AS43" s="35">
        <v>3</v>
      </c>
      <c r="AT43" s="36">
        <v>2</v>
      </c>
      <c r="AU43" s="34">
        <v>4</v>
      </c>
      <c r="AV43" s="34">
        <v>3</v>
      </c>
      <c r="AW43" s="34">
        <v>4</v>
      </c>
      <c r="AX43" s="34">
        <v>3</v>
      </c>
      <c r="AY43" s="37">
        <v>4</v>
      </c>
      <c r="AZ43" s="38">
        <v>2</v>
      </c>
      <c r="BA43" s="34">
        <v>4</v>
      </c>
      <c r="BB43" s="34">
        <v>2</v>
      </c>
      <c r="BC43" s="34">
        <v>2</v>
      </c>
      <c r="BD43" s="34">
        <v>2</v>
      </c>
      <c r="BE43" s="9">
        <v>4</v>
      </c>
    </row>
    <row r="44" spans="1:57" s="9" customFormat="1" ht="18" customHeight="1" thickBot="1">
      <c r="A44" s="39" t="s">
        <v>150</v>
      </c>
      <c r="B44" s="159" t="s">
        <v>18</v>
      </c>
      <c r="C44" s="162" t="s">
        <v>244</v>
      </c>
      <c r="D44" s="191" t="s">
        <v>202</v>
      </c>
      <c r="E44" s="40" t="s">
        <v>147</v>
      </c>
      <c r="F44" s="28">
        <v>1</v>
      </c>
      <c r="G44" s="24">
        <v>4</v>
      </c>
      <c r="H44" s="24">
        <v>3</v>
      </c>
      <c r="I44" s="24">
        <v>2</v>
      </c>
      <c r="J44" s="24">
        <v>4</v>
      </c>
      <c r="K44" s="25">
        <v>1</v>
      </c>
      <c r="L44" s="26">
        <v>2</v>
      </c>
      <c r="M44" s="24">
        <v>2</v>
      </c>
      <c r="N44" s="24">
        <v>2</v>
      </c>
      <c r="O44" s="24">
        <v>2</v>
      </c>
      <c r="P44" s="24">
        <v>4</v>
      </c>
      <c r="Q44" s="27">
        <v>2</v>
      </c>
      <c r="R44" s="28">
        <v>4</v>
      </c>
      <c r="S44" s="24">
        <v>4</v>
      </c>
      <c r="T44" s="24">
        <v>4</v>
      </c>
      <c r="U44" s="24">
        <v>3</v>
      </c>
      <c r="V44" s="24">
        <v>3</v>
      </c>
      <c r="W44" s="25">
        <v>2</v>
      </c>
      <c r="X44" s="26">
        <v>3</v>
      </c>
      <c r="Y44" s="24">
        <v>2</v>
      </c>
      <c r="Z44" s="24">
        <v>3</v>
      </c>
      <c r="AA44" s="24">
        <v>2</v>
      </c>
      <c r="AB44" s="24">
        <v>3</v>
      </c>
      <c r="AC44" s="27">
        <v>2</v>
      </c>
      <c r="AD44" s="28">
        <v>2</v>
      </c>
      <c r="AE44" s="47">
        <v>3</v>
      </c>
      <c r="AF44" s="34">
        <v>3</v>
      </c>
      <c r="AG44" s="34">
        <v>4</v>
      </c>
      <c r="AH44" s="34">
        <v>3</v>
      </c>
      <c r="AI44" s="35">
        <v>3</v>
      </c>
      <c r="AJ44" s="36">
        <v>2</v>
      </c>
      <c r="AK44" s="34">
        <v>3</v>
      </c>
      <c r="AL44" s="34">
        <v>4</v>
      </c>
      <c r="AM44" s="34">
        <v>4</v>
      </c>
      <c r="AN44" s="34">
        <v>4</v>
      </c>
      <c r="AO44" s="37">
        <v>4</v>
      </c>
      <c r="AP44" s="38">
        <v>4</v>
      </c>
      <c r="AQ44" s="34">
        <v>4</v>
      </c>
      <c r="AR44" s="34">
        <v>3</v>
      </c>
      <c r="AS44" s="35">
        <v>3</v>
      </c>
      <c r="AT44" s="36">
        <v>2</v>
      </c>
      <c r="AU44" s="34">
        <v>4</v>
      </c>
      <c r="AV44" s="34">
        <v>3</v>
      </c>
      <c r="AW44" s="34">
        <v>4</v>
      </c>
      <c r="AX44" s="34">
        <v>3</v>
      </c>
      <c r="AY44" s="37">
        <v>4</v>
      </c>
      <c r="AZ44" s="38">
        <v>2</v>
      </c>
      <c r="BA44" s="34">
        <v>4</v>
      </c>
      <c r="BB44" s="34">
        <v>2</v>
      </c>
      <c r="BC44" s="34">
        <v>2</v>
      </c>
      <c r="BD44" s="34">
        <v>2</v>
      </c>
      <c r="BE44" s="9">
        <v>4</v>
      </c>
    </row>
    <row r="45" spans="1:57" s="9" customFormat="1" ht="18" customHeight="1" thickBot="1">
      <c r="A45" s="41" t="s">
        <v>151</v>
      </c>
      <c r="B45" s="159" t="s">
        <v>18</v>
      </c>
      <c r="C45" s="162" t="s">
        <v>245</v>
      </c>
      <c r="D45" s="189" t="s">
        <v>203</v>
      </c>
      <c r="E45" s="42" t="s">
        <v>146</v>
      </c>
      <c r="F45" s="28">
        <v>1</v>
      </c>
      <c r="G45" s="24">
        <v>4</v>
      </c>
      <c r="H45" s="24">
        <v>3</v>
      </c>
      <c r="I45" s="24">
        <v>2</v>
      </c>
      <c r="J45" s="24">
        <v>4</v>
      </c>
      <c r="K45" s="25">
        <v>1</v>
      </c>
      <c r="L45" s="26">
        <v>2</v>
      </c>
      <c r="M45" s="24">
        <v>2</v>
      </c>
      <c r="N45" s="24">
        <v>2</v>
      </c>
      <c r="O45" s="24">
        <v>2</v>
      </c>
      <c r="P45" s="24">
        <v>4</v>
      </c>
      <c r="Q45" s="27">
        <v>2</v>
      </c>
      <c r="R45" s="28">
        <v>4</v>
      </c>
      <c r="S45" s="24">
        <v>4</v>
      </c>
      <c r="T45" s="24">
        <v>4</v>
      </c>
      <c r="U45" s="24">
        <v>3</v>
      </c>
      <c r="V45" s="24">
        <v>3</v>
      </c>
      <c r="W45" s="25">
        <v>2</v>
      </c>
      <c r="X45" s="26">
        <v>3</v>
      </c>
      <c r="Y45" s="24">
        <v>2</v>
      </c>
      <c r="Z45" s="24">
        <v>3</v>
      </c>
      <c r="AA45" s="24">
        <v>2</v>
      </c>
      <c r="AB45" s="24">
        <v>3</v>
      </c>
      <c r="AC45" s="27">
        <v>2</v>
      </c>
      <c r="AD45" s="28">
        <v>2</v>
      </c>
      <c r="AE45" s="47">
        <v>3</v>
      </c>
      <c r="AF45" s="34">
        <v>3</v>
      </c>
      <c r="AG45" s="34">
        <v>4</v>
      </c>
      <c r="AH45" s="34">
        <v>3</v>
      </c>
      <c r="AI45" s="35">
        <v>3</v>
      </c>
      <c r="AJ45" s="36">
        <v>2</v>
      </c>
      <c r="AK45" s="34">
        <v>3</v>
      </c>
      <c r="AL45" s="34">
        <v>4</v>
      </c>
      <c r="AM45" s="34">
        <v>4</v>
      </c>
      <c r="AN45" s="34">
        <v>4</v>
      </c>
      <c r="AO45" s="37">
        <v>4</v>
      </c>
      <c r="AP45" s="38">
        <v>4</v>
      </c>
      <c r="AQ45" s="34">
        <v>4</v>
      </c>
      <c r="AR45" s="34">
        <v>3</v>
      </c>
      <c r="AS45" s="35">
        <v>3</v>
      </c>
      <c r="AT45" s="36">
        <v>2</v>
      </c>
      <c r="AU45" s="34">
        <v>4</v>
      </c>
      <c r="AV45" s="34">
        <v>3</v>
      </c>
      <c r="AW45" s="34">
        <v>4</v>
      </c>
      <c r="AX45" s="34">
        <v>3</v>
      </c>
      <c r="AY45" s="37">
        <v>4</v>
      </c>
      <c r="AZ45" s="38">
        <v>2</v>
      </c>
      <c r="BA45" s="34">
        <v>4</v>
      </c>
      <c r="BB45" s="34">
        <v>2</v>
      </c>
      <c r="BC45" s="34">
        <v>2</v>
      </c>
      <c r="BD45" s="34">
        <v>2</v>
      </c>
      <c r="BE45" s="9">
        <v>4</v>
      </c>
    </row>
    <row r="46" spans="1:57" s="9" customFormat="1" ht="18" customHeight="1" thickBot="1">
      <c r="A46" s="39" t="s">
        <v>152</v>
      </c>
      <c r="B46" s="159" t="s">
        <v>17</v>
      </c>
      <c r="C46" s="162"/>
      <c r="D46" s="163"/>
      <c r="E46" s="42"/>
      <c r="F46" s="28"/>
      <c r="G46" s="24"/>
      <c r="H46" s="24"/>
      <c r="I46" s="24"/>
      <c r="J46" s="24"/>
      <c r="K46" s="25"/>
      <c r="L46" s="26"/>
      <c r="M46" s="24"/>
      <c r="N46" s="24"/>
      <c r="O46" s="24"/>
      <c r="P46" s="24"/>
      <c r="Q46" s="27"/>
      <c r="R46" s="28"/>
      <c r="S46" s="24"/>
      <c r="T46" s="24"/>
      <c r="U46" s="24"/>
      <c r="V46" s="24"/>
      <c r="W46" s="25"/>
      <c r="X46" s="26"/>
      <c r="Y46" s="24"/>
      <c r="Z46" s="24"/>
      <c r="AA46" s="24"/>
      <c r="AB46" s="24"/>
      <c r="AC46" s="27"/>
      <c r="AD46" s="28"/>
      <c r="AE46" s="47"/>
      <c r="AF46" s="34"/>
      <c r="AG46" s="34"/>
      <c r="AH46" s="34"/>
      <c r="AI46" s="35"/>
      <c r="AJ46" s="36"/>
      <c r="AK46" s="34"/>
      <c r="AL46" s="34"/>
      <c r="AM46" s="34"/>
      <c r="AN46" s="34"/>
      <c r="AO46" s="37"/>
      <c r="AP46" s="38"/>
      <c r="AQ46" s="34"/>
      <c r="AR46" s="34"/>
      <c r="AS46" s="35"/>
      <c r="AT46" s="36"/>
      <c r="AU46" s="34"/>
      <c r="AV46" s="34"/>
      <c r="AW46" s="34"/>
      <c r="AX46" s="34"/>
      <c r="AY46" s="37"/>
      <c r="AZ46" s="38"/>
      <c r="BA46" s="34"/>
      <c r="BB46" s="34"/>
      <c r="BC46" s="34"/>
      <c r="BD46" s="34"/>
      <c r="BE46" s="35"/>
    </row>
    <row r="47" spans="1:57" s="9" customFormat="1" ht="18" customHeight="1">
      <c r="A47" s="169"/>
      <c r="B47" s="182"/>
      <c r="C47" s="183"/>
      <c r="D47" s="178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5"/>
      <c r="AF47" s="186"/>
      <c r="AG47" s="186"/>
      <c r="AH47" s="186"/>
      <c r="AI47" s="187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8"/>
    </row>
    <row r="48" spans="1:57" ht="24.75" thickBot="1">
      <c r="A48" s="175"/>
      <c r="B48" s="176"/>
      <c r="C48" s="177"/>
      <c r="D48" s="178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80"/>
      <c r="AF48" s="180"/>
      <c r="AG48" s="180"/>
      <c r="AH48" s="180"/>
      <c r="AI48" s="181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</row>
    <row r="49" spans="4:35" ht="27" thickBot="1"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5"/>
    </row>
  </sheetData>
  <mergeCells count="14">
    <mergeCell ref="F1:W1"/>
    <mergeCell ref="X1:AO1"/>
    <mergeCell ref="AP1:BE1"/>
    <mergeCell ref="A2:E2"/>
    <mergeCell ref="F2:K2"/>
    <mergeCell ref="L2:Q2"/>
    <mergeCell ref="R2:W2"/>
    <mergeCell ref="X2:AC2"/>
    <mergeCell ref="AD2:AI2"/>
    <mergeCell ref="A1:E1"/>
    <mergeCell ref="AJ2:AO2"/>
    <mergeCell ref="AP2:AS2"/>
    <mergeCell ref="AT2:AY2"/>
    <mergeCell ref="AZ2:BE2"/>
  </mergeCells>
  <printOptions horizontalCentered="1"/>
  <pageMargins left="0" right="0" top="0.78740157480314965" bottom="0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CX48"/>
  <sheetViews>
    <sheetView view="pageBreakPreview" zoomScale="90" zoomScaleSheetLayoutView="90" workbookViewId="0">
      <selection activeCell="D7" sqref="D7"/>
    </sheetView>
  </sheetViews>
  <sheetFormatPr defaultColWidth="9" defaultRowHeight="20.25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58" width="3.25" style="2" hidden="1" customWidth="1"/>
    <col min="59" max="63" width="3.25" style="2" customWidth="1"/>
    <col min="64" max="65" width="3.25" style="2" hidden="1" customWidth="1"/>
    <col min="66" max="66" width="3.25" style="2" customWidth="1"/>
    <col min="67" max="69" width="3.25" style="2" hidden="1" customWidth="1"/>
    <col min="70" max="70" width="3.25" style="2" customWidth="1"/>
    <col min="71" max="73" width="3.25" style="2" hidden="1" customWidth="1"/>
    <col min="74" max="74" width="3.25" style="2" customWidth="1"/>
    <col min="75" max="75" width="3.25" style="2" hidden="1" customWidth="1"/>
    <col min="76" max="76" width="3.25" style="2" customWidth="1"/>
    <col min="77" max="16384" width="9" style="2"/>
  </cols>
  <sheetData>
    <row r="1" spans="1:77" ht="22.5" customHeight="1" thickBot="1">
      <c r="A1" s="194" t="s">
        <v>46</v>
      </c>
      <c r="B1" s="195"/>
      <c r="C1" s="195"/>
      <c r="D1" s="195"/>
      <c r="E1" s="196"/>
      <c r="F1" s="195" t="s">
        <v>47</v>
      </c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6"/>
      <c r="X1" s="194" t="s">
        <v>59</v>
      </c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6"/>
      <c r="AP1" s="194" t="s">
        <v>60</v>
      </c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6"/>
      <c r="BF1" s="1"/>
      <c r="BG1" s="214" t="s">
        <v>61</v>
      </c>
      <c r="BH1" s="210" t="s">
        <v>48</v>
      </c>
      <c r="BI1" s="210" t="s">
        <v>49</v>
      </c>
      <c r="BJ1" s="212" t="s">
        <v>62</v>
      </c>
      <c r="BK1" s="214" t="s">
        <v>63</v>
      </c>
      <c r="BL1" s="71"/>
      <c r="BM1" s="72"/>
      <c r="BN1" s="216" t="s">
        <v>64</v>
      </c>
      <c r="BO1" s="73"/>
      <c r="BP1" s="71"/>
      <c r="BQ1" s="71"/>
      <c r="BR1" s="219" t="s">
        <v>65</v>
      </c>
      <c r="BS1" s="71"/>
      <c r="BT1" s="71"/>
      <c r="BU1" s="72"/>
      <c r="BV1" s="216" t="s">
        <v>66</v>
      </c>
      <c r="BW1" s="73"/>
      <c r="BX1" s="203" t="s">
        <v>67</v>
      </c>
    </row>
    <row r="2" spans="1:77" ht="21.75" thickBot="1">
      <c r="A2" s="206" t="s">
        <v>252</v>
      </c>
      <c r="B2" s="207"/>
      <c r="C2" s="207"/>
      <c r="D2" s="207"/>
      <c r="E2" s="207"/>
      <c r="F2" s="208" t="s">
        <v>50</v>
      </c>
      <c r="G2" s="202"/>
      <c r="H2" s="202"/>
      <c r="I2" s="202"/>
      <c r="J2" s="202"/>
      <c r="K2" s="209"/>
      <c r="L2" s="202" t="s">
        <v>51</v>
      </c>
      <c r="M2" s="202"/>
      <c r="N2" s="202"/>
      <c r="O2" s="202"/>
      <c r="P2" s="202"/>
      <c r="Q2" s="202"/>
      <c r="R2" s="208" t="s">
        <v>52</v>
      </c>
      <c r="S2" s="202"/>
      <c r="T2" s="202"/>
      <c r="U2" s="202"/>
      <c r="V2" s="202"/>
      <c r="W2" s="209"/>
      <c r="X2" s="202" t="s">
        <v>53</v>
      </c>
      <c r="Y2" s="202"/>
      <c r="Z2" s="202"/>
      <c r="AA2" s="202"/>
      <c r="AB2" s="202"/>
      <c r="AC2" s="202"/>
      <c r="AD2" s="208" t="s">
        <v>54</v>
      </c>
      <c r="AE2" s="202"/>
      <c r="AF2" s="202"/>
      <c r="AG2" s="202"/>
      <c r="AH2" s="202"/>
      <c r="AI2" s="209"/>
      <c r="AJ2" s="202" t="s">
        <v>55</v>
      </c>
      <c r="AK2" s="202"/>
      <c r="AL2" s="202"/>
      <c r="AM2" s="202"/>
      <c r="AN2" s="202"/>
      <c r="AO2" s="202"/>
      <c r="AP2" s="208" t="s">
        <v>58</v>
      </c>
      <c r="AQ2" s="202"/>
      <c r="AR2" s="202"/>
      <c r="AS2" s="209"/>
      <c r="AT2" s="202" t="s">
        <v>56</v>
      </c>
      <c r="AU2" s="202"/>
      <c r="AV2" s="202"/>
      <c r="AW2" s="202"/>
      <c r="AX2" s="202"/>
      <c r="AY2" s="202"/>
      <c r="AZ2" s="208" t="s">
        <v>57</v>
      </c>
      <c r="BA2" s="202"/>
      <c r="BB2" s="202"/>
      <c r="BC2" s="202"/>
      <c r="BD2" s="202"/>
      <c r="BE2" s="209"/>
      <c r="BF2" s="3"/>
      <c r="BG2" s="215"/>
      <c r="BH2" s="211"/>
      <c r="BI2" s="211"/>
      <c r="BJ2" s="213"/>
      <c r="BK2" s="215"/>
      <c r="BL2" s="74"/>
      <c r="BM2" s="75"/>
      <c r="BN2" s="217"/>
      <c r="BO2" s="76"/>
      <c r="BP2" s="74"/>
      <c r="BQ2" s="74"/>
      <c r="BR2" s="220"/>
      <c r="BS2" s="74"/>
      <c r="BT2" s="74"/>
      <c r="BU2" s="75"/>
      <c r="BV2" s="217"/>
      <c r="BW2" s="76"/>
      <c r="BX2" s="204"/>
    </row>
    <row r="3" spans="1:77" ht="21.75" thickBot="1">
      <c r="A3" s="52" t="s">
        <v>0</v>
      </c>
      <c r="B3" s="53" t="s">
        <v>1</v>
      </c>
      <c r="C3" s="54" t="s">
        <v>2</v>
      </c>
      <c r="D3" s="53" t="s">
        <v>3</v>
      </c>
      <c r="E3" s="54" t="s">
        <v>4</v>
      </c>
      <c r="F3" s="49">
        <v>1</v>
      </c>
      <c r="G3" s="50">
        <v>2</v>
      </c>
      <c r="H3" s="50">
        <v>3</v>
      </c>
      <c r="I3" s="50">
        <v>4</v>
      </c>
      <c r="J3" s="50">
        <v>5</v>
      </c>
      <c r="K3" s="51">
        <v>6</v>
      </c>
      <c r="L3" s="117">
        <v>7</v>
      </c>
      <c r="M3" s="50">
        <v>8</v>
      </c>
      <c r="N3" s="50">
        <v>9</v>
      </c>
      <c r="O3" s="50">
        <v>10</v>
      </c>
      <c r="P3" s="50">
        <v>11</v>
      </c>
      <c r="Q3" s="135">
        <v>12</v>
      </c>
      <c r="R3" s="49">
        <v>13</v>
      </c>
      <c r="S3" s="50">
        <v>14</v>
      </c>
      <c r="T3" s="50">
        <v>15</v>
      </c>
      <c r="U3" s="50">
        <v>16</v>
      </c>
      <c r="V3" s="50">
        <v>17</v>
      </c>
      <c r="W3" s="51">
        <v>18</v>
      </c>
      <c r="X3" s="117">
        <v>19</v>
      </c>
      <c r="Y3" s="50">
        <v>20</v>
      </c>
      <c r="Z3" s="50">
        <v>21</v>
      </c>
      <c r="AA3" s="50">
        <v>22</v>
      </c>
      <c r="AB3" s="50">
        <v>23</v>
      </c>
      <c r="AC3" s="135">
        <v>24</v>
      </c>
      <c r="AD3" s="49">
        <v>25</v>
      </c>
      <c r="AE3" s="50">
        <v>26</v>
      </c>
      <c r="AF3" s="50">
        <v>27</v>
      </c>
      <c r="AG3" s="50">
        <v>28</v>
      </c>
      <c r="AH3" s="50">
        <v>29</v>
      </c>
      <c r="AI3" s="51">
        <v>30</v>
      </c>
      <c r="AJ3" s="117">
        <v>31</v>
      </c>
      <c r="AK3" s="50">
        <v>32</v>
      </c>
      <c r="AL3" s="50">
        <v>33</v>
      </c>
      <c r="AM3" s="50">
        <v>34</v>
      </c>
      <c r="AN3" s="50">
        <v>35</v>
      </c>
      <c r="AO3" s="135">
        <v>36</v>
      </c>
      <c r="AP3" s="49">
        <v>37</v>
      </c>
      <c r="AQ3" s="50">
        <v>38</v>
      </c>
      <c r="AR3" s="50">
        <v>39</v>
      </c>
      <c r="AS3" s="51">
        <v>40</v>
      </c>
      <c r="AT3" s="117">
        <v>41</v>
      </c>
      <c r="AU3" s="50">
        <v>42</v>
      </c>
      <c r="AV3" s="50">
        <v>43</v>
      </c>
      <c r="AW3" s="50">
        <v>44</v>
      </c>
      <c r="AX3" s="50">
        <v>45</v>
      </c>
      <c r="AY3" s="135">
        <v>46</v>
      </c>
      <c r="AZ3" s="49">
        <v>47</v>
      </c>
      <c r="BA3" s="50">
        <v>48</v>
      </c>
      <c r="BB3" s="50">
        <v>49</v>
      </c>
      <c r="BC3" s="50">
        <v>50</v>
      </c>
      <c r="BD3" s="50">
        <v>51</v>
      </c>
      <c r="BE3" s="51">
        <v>52</v>
      </c>
      <c r="BF3" s="3"/>
      <c r="BG3" s="215"/>
      <c r="BH3" s="211"/>
      <c r="BI3" s="211"/>
      <c r="BJ3" s="213"/>
      <c r="BK3" s="215"/>
      <c r="BL3" s="77"/>
      <c r="BM3" s="78"/>
      <c r="BN3" s="218"/>
      <c r="BO3" s="79"/>
      <c r="BP3" s="77"/>
      <c r="BQ3" s="77"/>
      <c r="BR3" s="221"/>
      <c r="BS3" s="77"/>
      <c r="BT3" s="77"/>
      <c r="BU3" s="78"/>
      <c r="BV3" s="218"/>
      <c r="BW3" s="79"/>
      <c r="BX3" s="205"/>
    </row>
    <row r="4" spans="1:77" s="9" customFormat="1" ht="18" customHeight="1">
      <c r="A4" s="4" t="s">
        <v>5</v>
      </c>
      <c r="B4" s="5" t="str">
        <f>กรอกคะแนน!B4</f>
        <v>14</v>
      </c>
      <c r="C4" s="6" t="str">
        <f>กรอกคะแนน!C4</f>
        <v>1628</v>
      </c>
      <c r="D4" s="7" t="str">
        <f>กรอกคะแนน!D4</f>
        <v>เด็กชายกรรชัย    สุขศรี</v>
      </c>
      <c r="E4" s="146" t="str">
        <f>IF(กรอกคะแนน!E4=1,"ชาย","หญิง")</f>
        <v>หญิง</v>
      </c>
      <c r="F4" s="88">
        <f>IF(กรอกคะแนน!F4=1,1,IF(กรอกคะแนน!F4=2,2,IF(กรอกคะแนน!F4=3,3,IF(กรอกคะแนน!F4=4,4,))))</f>
        <v>2</v>
      </c>
      <c r="G4" s="113">
        <f>IF(กรอกคะแนน!G4=1,4,IF(กรอกคะแนน!G4=2,3,IF(กรอกคะแนน!G4=3,2,IF(กรอกคะแนน!G4=4,1,))))</f>
        <v>4</v>
      </c>
      <c r="H4" s="113">
        <f>IF(กรอกคะแนน!H4=1,4,IF(กรอกคะแนน!H4=2,3,IF(กรอกคะแนน!H4=3,2,IF(กรอกคะแนน!H4=4,1,))))</f>
        <v>3</v>
      </c>
      <c r="I4" s="113">
        <f>IF(กรอกคะแนน!I4=1,1,IF(กรอกคะแนน!I4=2,2,IF(กรอกคะแนน!I4=3,3,IF(กรอกคะแนน!I4=4,4,))))</f>
        <v>3</v>
      </c>
      <c r="J4" s="113">
        <f>IF(กรอกคะแนน!J4=1,4,IF(กรอกคะแนน!J4=2,3,IF(กรอกคะแนน!J4=3,2,IF(กรอกคะแนน!J4=4,1,))))</f>
        <v>3</v>
      </c>
      <c r="K4" s="111">
        <f>IF(กรอกคะแนน!K4=1,1,IF(กรอกคะแนน!K4=2,2,IF(กรอกคะแนน!K4=3,3,IF(กรอกคะแนน!K4=4,4,))))</f>
        <v>2</v>
      </c>
      <c r="L4" s="112">
        <f>IF(กรอกคะแนน!L4=1,1,IF(กรอกคะแนน!L4=2,2,IF(กรอกคะแนน!L4=3,3,IF(กรอกคะแนน!L4=4,4,))))</f>
        <v>2</v>
      </c>
      <c r="M4" s="113">
        <f>IF(กรอกคะแนน!M4=1,4,IF(กรอกคะแนน!M4=2,3,IF(กรอกคะแนน!M4=3,2,IF(กรอกคะแนน!M4=4,1,))))</f>
        <v>2</v>
      </c>
      <c r="N4" s="113">
        <f>IF(กรอกคะแนน!N4=1,4,IF(กรอกคะแนน!N4=2,3,IF(กรอกคะแนน!N4=3,2,IF(กรอกคะแนน!N4=4,1,))))</f>
        <v>3</v>
      </c>
      <c r="O4" s="113">
        <f>IF(กรอกคะแนน!O4=1,1,IF(กรอกคะแนน!O4=2,2,IF(กรอกคะแนน!O4=3,3,IF(กรอกคะแนน!O4=4,4,))))</f>
        <v>4</v>
      </c>
      <c r="P4" s="113">
        <f>IF(กรอกคะแนน!P4=1,4,IF(กรอกคะแนน!P4=2,3,IF(กรอกคะแนน!P4=3,2,IF(กรอกคะแนน!P4=4,1,))))</f>
        <v>4</v>
      </c>
      <c r="Q4" s="115">
        <f>IF(กรอกคะแนน!Q4=1,1,IF(กรอกคะแนน!Q4=2,2,IF(กรอกคะแนน!Q4=3,3,IF(กรอกคะแนน!Q4=4,4,))))</f>
        <v>3</v>
      </c>
      <c r="R4" s="88">
        <f>IF(กรอกคะแนน!R4=1,4,IF(กรอกคะแนน!R4=2,3,IF(กรอกคะแนน!R4=3,2,IF(กรอกคะแนน!R4=4,1,))))</f>
        <v>3</v>
      </c>
      <c r="S4" s="113">
        <f>IF(กรอกคะแนน!S4=1,1,IF(กรอกคะแนน!S4=2,2,IF(กรอกคะแนน!S4=3,3,IF(กรอกคะแนน!S4=4,4,))))</f>
        <v>2</v>
      </c>
      <c r="T4" s="113">
        <f>IF(กรอกคะแนน!T4=1,1,IF(กรอกคะแนน!T4=2,2,IF(กรอกคะแนน!T4=3,3,IF(กรอกคะแนน!T4=4,4,))))</f>
        <v>4</v>
      </c>
      <c r="U4" s="113">
        <f>IF(กรอกคะแนน!U4=1,4,IF(กรอกคะแนน!U4=2,3,IF(กรอกคะแนน!U4=3,2,IF(กรอกคะแนน!U4=4,1,))))</f>
        <v>4</v>
      </c>
      <c r="V4" s="113">
        <f>IF(กรอกคะแนน!V4=1,1,IF(กรอกคะแนน!V4=2,2,IF(กรอกคะแนน!V4=3,3,IF(กรอกคะแนน!V4=4,4,))))</f>
        <v>4</v>
      </c>
      <c r="W4" s="111">
        <f>IF(กรอกคะแนน!W4=1,4,IF(กรอกคะแนน!W4=2,3,IF(กรอกคะแนน!W4=3,2,IF(กรอกคะแนน!W4=4,1,))))</f>
        <v>4</v>
      </c>
      <c r="X4" s="112">
        <f>IF(กรอกคะแนน!X4=1,4,IF(กรอกคะแนน!X4=2,3,IF(กรอกคะแนน!X4=3,2,IF(กรอกคะแนน!X4=4,1,))))</f>
        <v>4</v>
      </c>
      <c r="Y4" s="113">
        <f>IF(กรอกคะแนน!Y4=1,1,IF(กรอกคะแนน!Y4=2,2,IF(กรอกคะแนน!Y4=3,3,IF(กรอกคะแนน!Y4=4,4,))))</f>
        <v>2</v>
      </c>
      <c r="Z4" s="113">
        <f>IF(กรอกคะแนน!Z4=1,4,IF(กรอกคะแนน!Z4=2,3,IF(กรอกคะแนน!Z4=3,2,IF(กรอกคะแนน!Z4=4,1,))))</f>
        <v>3</v>
      </c>
      <c r="AA4" s="113">
        <f>IF(กรอกคะแนน!AA4=1,1,IF(กรอกคะแนน!AA4=2,2,IF(กรอกคะแนน!AA4=3,3,IF(กรอกคะแนน!AA4=4,4,))))</f>
        <v>3</v>
      </c>
      <c r="AB4" s="113">
        <f>IF(กรอกคะแนน!AB4=1,1,IF(กรอกคะแนน!AB4=2,2,IF(กรอกคะแนน!AB4=3,3,IF(กรอกคะแนน!AB4=4,4,))))</f>
        <v>2</v>
      </c>
      <c r="AC4" s="115">
        <f>IF(กรอกคะแนน!AC4=1,4,IF(กรอกคะแนน!AC4=2,3,IF(กรอกคะแนน!AC4=3,2,IF(กรอกคะแนน!AC4=4,1,))))</f>
        <v>4</v>
      </c>
      <c r="AD4" s="88">
        <f>IF(กรอกคะแนน!AD4=1,1,IF(กรอกคะแนน!AD4=2,2,IF(กรอกคะแนน!AD4=3,3,IF(กรอกคะแนน!AD4=4,4,))))</f>
        <v>2</v>
      </c>
      <c r="AE4" s="113">
        <f>IF(กรอกคะแนน!AE4=1,4,IF(กรอกคะแนน!AE4=2,3,IF(กรอกคะแนน!AE4=3,2,IF(กรอกคะแนน!AE4=4,1,))))</f>
        <v>3</v>
      </c>
      <c r="AF4" s="113">
        <f>IF(กรอกคะแนน!AF4=1,4,IF(กรอกคะแนน!AF4=2,3,IF(กรอกคะแนน!AF4=3,2,IF(กรอกคะแนน!AF4=4,1,))))</f>
        <v>4</v>
      </c>
      <c r="AG4" s="113">
        <f>IF(กรอกคะแนน!AG4=1,1,IF(กรอกคะแนน!AG4=2,2,IF(กรอกคะแนน!AG4=3,3,IF(กรอกคะแนน!AG4=4,4,))))</f>
        <v>2</v>
      </c>
      <c r="AH4" s="113">
        <f>IF(กรอกคะแนน!AH4=1,4,IF(กรอกคะแนน!AH4=2,3,IF(กรอกคะแนน!AH4=3,2,IF(กรอกคะแนน!AH4=4,1,))))</f>
        <v>2</v>
      </c>
      <c r="AI4" s="111">
        <f>IF(กรอกคะแนน!AI4=1,4,IF(กรอกคะแนน!AI4=2,3,IF(กรอกคะแนน!AI4=3,2,IF(กรอกคะแนน!AI4=4,1,))))</f>
        <v>4</v>
      </c>
      <c r="AJ4" s="112">
        <f>IF(กรอกคะแนน!AJ4=1,1,IF(กรอกคะแนน!AJ4=2,2,IF(กรอกคะแนน!AJ4=3,3,IF(กรอกคะแนน!AJ4=4,4,))))</f>
        <v>2</v>
      </c>
      <c r="AK4" s="113">
        <f>IF(กรอกคะแนน!AK4=1,1,IF(กรอกคะแนน!AK4=2,2,IF(กรอกคะแนน!AK4=3,3,IF(กรอกคะแนน!AK4=4,4,))))</f>
        <v>2</v>
      </c>
      <c r="AL4" s="113">
        <f>IF(กรอกคะแนน!AL4=1,4,IF(กรอกคะแนน!AL4=2,3,IF(กรอกคะแนน!AL4=3,2,IF(กรอกคะแนน!AL4=4,1,))))</f>
        <v>2</v>
      </c>
      <c r="AM4" s="113">
        <f>IF(กรอกคะแนน!AM4=1,1,IF(กรอกคะแนน!AM4=2,2,IF(กรอกคะแนน!AM4=3,3,IF(กรอกคะแนน!AM4=4,4,))))</f>
        <v>3</v>
      </c>
      <c r="AN4" s="113">
        <f>IF(กรอกคะแนน!AN4=1,4,IF(กรอกคะแนน!AN4=2,3,IF(กรอกคะแนน!AN4=3,2,IF(กรอกคะแนน!AN4=4,1,))))</f>
        <v>4</v>
      </c>
      <c r="AO4" s="115">
        <f>IF(กรอกคะแนน!AO4=1,1,IF(กรอกคะแนน!AO4=2,2,IF(กรอกคะแนน!AO4=3,3,IF(กรอกคะแนน!AO4=4,4,))))</f>
        <v>2</v>
      </c>
      <c r="AP4" s="88">
        <f>IF(กรอกคะแนน!AP4=1,4,IF(กรอกคะแนน!AP4=2,3,IF(กรอกคะแนน!AP4=3,2,IF(กรอกคะแนน!AP4=4,1,))))</f>
        <v>2</v>
      </c>
      <c r="AQ4" s="113">
        <f>IF(กรอกคะแนน!AQ4=1,1,IF(กรอกคะแนน!AQ4=2,2,IF(กรอกคะแนน!AQ4=3,3,IF(กรอกคะแนน!AQ4=4,4,))))</f>
        <v>3</v>
      </c>
      <c r="AR4" s="113">
        <f>IF(กรอกคะแนน!AR4=1,1,IF(กรอกคะแนน!AR4=2,2,IF(กรอกคะแนน!AR4=3,3,IF(กรอกคะแนน!AR4=4,4,))))</f>
        <v>3</v>
      </c>
      <c r="AS4" s="111">
        <f>IF(กรอกคะแนน!AS4=1,4,IF(กรอกคะแนน!AS4=2,3,IF(กรอกคะแนน!AS4=3,2,IF(กรอกคะแนน!AS4=4,1,))))</f>
        <v>2</v>
      </c>
      <c r="AT4" s="112">
        <f>IF(กรอกคะแนน!AT4=1,1,IF(กรอกคะแนน!AT4=2,2,IF(กรอกคะแนน!AT4=3,3,IF(กรอกคะแนน!AT4=4,4,))))</f>
        <v>3</v>
      </c>
      <c r="AU4" s="113">
        <f>IF(กรอกคะแนน!AU4=1,1,IF(กรอกคะแนน!AU4=2,2,IF(กรอกคะแนน!AU4=3,3,IF(กรอกคะแนน!AU4=4,4,))))</f>
        <v>2</v>
      </c>
      <c r="AV4" s="113">
        <f>IF(กรอกคะแนน!AV4=1,1,IF(กรอกคะแนน!AV4=2,2,IF(กรอกคะแนน!AV4=3,3,IF(กรอกคะแนน!AV4=4,4,))))</f>
        <v>2</v>
      </c>
      <c r="AW4" s="113">
        <f>IF(กรอกคะแนน!AW4=1,1,IF(กรอกคะแนน!AW4=2,2,IF(กรอกคะแนน!AW4=3,3,IF(กรอกคะแนน!AW4=4,4,))))</f>
        <v>2</v>
      </c>
      <c r="AX4" s="113">
        <f>IF(กรอกคะแนน!AX4=1,4,IF(กรอกคะแนน!AX4=2,3,IF(กรอกคะแนน!AX4=3,2,IF(กรอกคะแนน!AX4=4,1,))))</f>
        <v>4</v>
      </c>
      <c r="AY4" s="115">
        <f>IF(กรอกคะแนน!AY4=1,1,IF(กรอกคะแนน!AY4=2,2,IF(กรอกคะแนน!AY4=3,3,IF(กรอกคะแนน!AY4=4,4,))))</f>
        <v>4</v>
      </c>
      <c r="AZ4" s="88">
        <f>IF(กรอกคะแนน!AZ4=1,4,IF(กรอกคะแนน!AZ4=2,3,IF(กรอกคะแนน!AZ4=3,2,IF(กรอกคะแนน!AZ4=4,1,))))</f>
        <v>4</v>
      </c>
      <c r="BA4" s="113">
        <f>IF(กรอกคะแนน!BA4=1,1,IF(กรอกคะแนน!BA4=2,2,IF(กรอกคะแนน!BA4=3,3,IF(กรอกคะแนน!BA4=4,4,))))</f>
        <v>4</v>
      </c>
      <c r="BB4" s="113">
        <f>IF(กรอกคะแนน!BB4=1,4,IF(กรอกคะแนน!BB4=2,3,IF(กรอกคะแนน!BB4=3,2,IF(กรอกคะแนน!BB4=4,1,))))</f>
        <v>1</v>
      </c>
      <c r="BC4" s="113">
        <f>IF(กรอกคะแนน!BC4=1,1,IF(กรอกคะแนน!BC4=2,2,IF(กรอกคะแนน!BC4=3,3,IF(กรอกคะแนน!BC4=4,4,))))</f>
        <v>4</v>
      </c>
      <c r="BD4" s="113">
        <f>IF(กรอกคะแนน!BD4=1,4,IF(กรอกคะแนน!BD4=2,3,IF(กรอกคะแนน!BD4=3,2,IF(กรอกคะแนน!BD4=4,1,))))</f>
        <v>3</v>
      </c>
      <c r="BE4" s="111">
        <f>IF(กรอกคะแนน!BE4=1,4,IF(กรอกคะแนน!BE4=2,3,IF(กรอกคะแนน!BE4=3,2,IF(กรอกคะแนน!BE4=4,1,))))</f>
        <v>4</v>
      </c>
      <c r="BF4" s="147">
        <f>AG4+AL4+AQ4+AT4+BD4</f>
        <v>13</v>
      </c>
      <c r="BG4" s="62">
        <f>SUM(F4:K4)</f>
        <v>17</v>
      </c>
      <c r="BH4" s="62">
        <f>SUM(L4:Q4)</f>
        <v>18</v>
      </c>
      <c r="BI4" s="62">
        <f>SUM(R4:W4)</f>
        <v>21</v>
      </c>
      <c r="BJ4" s="62">
        <f>SUM(X4:AC4)</f>
        <v>18</v>
      </c>
      <c r="BK4" s="62">
        <f>SUM(AD4:AI4)</f>
        <v>17</v>
      </c>
      <c r="BL4" s="62"/>
      <c r="BM4" s="62"/>
      <c r="BN4" s="62">
        <f>SUM(AJ4:AO4)</f>
        <v>15</v>
      </c>
      <c r="BO4" s="62"/>
      <c r="BP4" s="62"/>
      <c r="BQ4" s="62"/>
      <c r="BR4" s="62">
        <f>SUM(AP4:AS4)</f>
        <v>10</v>
      </c>
      <c r="BS4" s="62"/>
      <c r="BT4" s="62"/>
      <c r="BU4" s="62"/>
      <c r="BV4" s="62">
        <f>SUM(AT4:AY4)</f>
        <v>17</v>
      </c>
      <c r="BW4" s="62"/>
      <c r="BX4" s="63">
        <f>SUM(AZ4:BE4)</f>
        <v>20</v>
      </c>
      <c r="BY4" s="8"/>
    </row>
    <row r="5" spans="1:77" s="9" customFormat="1" ht="18" customHeight="1">
      <c r="A5" s="10" t="s">
        <v>6</v>
      </c>
      <c r="B5" s="11" t="str">
        <f>กรอกคะแนน!B5</f>
        <v>14</v>
      </c>
      <c r="C5" s="12" t="str">
        <f>กรอกคะแนน!C5</f>
        <v>1629</v>
      </c>
      <c r="D5" s="13" t="str">
        <f>กรอกคะแนน!D5</f>
        <v>เด็กชายณัฐพงศ์    ตรีบุตรา</v>
      </c>
      <c r="E5" s="144" t="str">
        <f>IF(กรอกคะแนน!E5=1,"ชาย","หญิง")</f>
        <v>หญิง</v>
      </c>
      <c r="F5" s="89">
        <f>IF(กรอกคะแนน!F5=1,1,IF(กรอกคะแนน!F5=2,2,IF(กรอกคะแนน!F5=3,3,IF(กรอกคะแนน!F5=4,4,))))</f>
        <v>2</v>
      </c>
      <c r="G5" s="91">
        <f>IF(กรอกคะแนน!G5=1,4,IF(กรอกคะแนน!G5=2,3,IF(กรอกคะแนน!G5=3,2,IF(กรอกคะแนน!G5=4,1,))))</f>
        <v>4</v>
      </c>
      <c r="H5" s="91">
        <f>IF(กรอกคะแนน!H5=1,4,IF(กรอกคะแนน!H5=2,3,IF(กรอกคะแนน!H5=3,2,IF(กรอกคะแนน!H5=4,1,))))</f>
        <v>2</v>
      </c>
      <c r="I5" s="91">
        <f>IF(กรอกคะแนน!I5=1,1,IF(กรอกคะแนน!I5=2,2,IF(กรอกคะแนน!I5=3,3,IF(กรอกคะแนน!I5=4,4,))))</f>
        <v>4</v>
      </c>
      <c r="J5" s="91">
        <f>IF(กรอกคะแนน!J5=1,4,IF(กรอกคะแนน!J5=2,3,IF(กรอกคะแนน!J5=3,2,IF(กรอกคะแนน!J5=4,1,))))</f>
        <v>3</v>
      </c>
      <c r="K5" s="93">
        <f>IF(กรอกคะแนน!K5=1,1,IF(กรอกคะแนน!K5=2,2,IF(กรอกคะแนน!K5=3,3,IF(กรอกคะแนน!K5=4,4,))))</f>
        <v>2</v>
      </c>
      <c r="L5" s="94">
        <f>IF(กรอกคะแนน!L5=1,1,IF(กรอกคะแนน!L5=2,2,IF(กรอกคะแนน!L5=3,3,IF(กรอกคะแนน!L5=4,4,))))</f>
        <v>1</v>
      </c>
      <c r="M5" s="91">
        <f>IF(กรอกคะแนน!M5=1,4,IF(กรอกคะแนน!M5=2,3,IF(กรอกคะแนน!M5=3,2,IF(กรอกคะแนน!M5=4,1,))))</f>
        <v>3</v>
      </c>
      <c r="N5" s="91">
        <f>IF(กรอกคะแนน!N5=1,4,IF(กรอกคะแนน!N5=2,3,IF(กรอกคะแนน!N5=3,2,IF(กรอกคะแนน!N5=4,1,))))</f>
        <v>4</v>
      </c>
      <c r="O5" s="91">
        <f>IF(กรอกคะแนน!O5=1,1,IF(กรอกคะแนน!O5=2,2,IF(กรอกคะแนน!O5=3,3,IF(กรอกคะแนน!O5=4,4,))))</f>
        <v>2</v>
      </c>
      <c r="P5" s="91">
        <f>IF(กรอกคะแนน!P5=1,4,IF(กรอกคะแนน!P5=2,3,IF(กรอกคะแนน!P5=3,2,IF(กรอกคะแนน!P5=4,1,))))</f>
        <v>1</v>
      </c>
      <c r="Q5" s="92">
        <f>IF(กรอกคะแนน!Q5=1,1,IF(กรอกคะแนน!Q5=2,2,IF(กรอกคะแนน!Q5=3,3,IF(กรอกคะแนน!Q5=4,4,))))</f>
        <v>3</v>
      </c>
      <c r="R5" s="89">
        <f>IF(กรอกคะแนน!R5=1,4,IF(กรอกคะแนน!R5=2,3,IF(กรอกคะแนน!R5=3,2,IF(กรอกคะแนน!R5=4,1,))))</f>
        <v>3</v>
      </c>
      <c r="S5" s="91">
        <f>IF(กรอกคะแนน!S5=1,1,IF(กรอกคะแนน!S5=2,2,IF(กรอกคะแนน!S5=3,3,IF(กรอกคะแนน!S5=4,4,))))</f>
        <v>4</v>
      </c>
      <c r="T5" s="91">
        <f>IF(กรอกคะแนน!T5=1,1,IF(กรอกคะแนน!T5=2,2,IF(กรอกคะแนน!T5=3,3,IF(กรอกคะแนน!T5=4,4,))))</f>
        <v>4</v>
      </c>
      <c r="U5" s="91">
        <f>IF(กรอกคะแนน!U5=1,4,IF(กรอกคะแนน!U5=2,3,IF(กรอกคะแนน!U5=3,2,IF(กรอกคะแนน!U5=4,1,))))</f>
        <v>4</v>
      </c>
      <c r="V5" s="91">
        <f>IF(กรอกคะแนน!V5=1,1,IF(กรอกคะแนน!V5=2,2,IF(กรอกคะแนน!V5=3,3,IF(กรอกคะแนน!V5=4,4,))))</f>
        <v>4</v>
      </c>
      <c r="W5" s="93">
        <f>IF(กรอกคะแนน!W5=1,4,IF(กรอกคะแนน!W5=2,3,IF(กรอกคะแนน!W5=3,2,IF(กรอกคะแนน!W5=4,1,))))</f>
        <v>4</v>
      </c>
      <c r="X5" s="94">
        <f>IF(กรอกคะแนน!X5=1,4,IF(กรอกคะแนน!X5=2,3,IF(กรอกคะแนน!X5=3,2,IF(กรอกคะแนน!X5=4,1,))))</f>
        <v>3</v>
      </c>
      <c r="Y5" s="91">
        <f>IF(กรอกคะแนน!Y5=1,1,IF(กรอกคะแนน!Y5=2,2,IF(กรอกคะแนน!Y5=3,3,IF(กรอกคะแนน!Y5=4,4,))))</f>
        <v>3</v>
      </c>
      <c r="Z5" s="91">
        <f>IF(กรอกคะแนน!Z5=1,4,IF(กรอกคะแนน!Z5=2,3,IF(กรอกคะแนน!Z5=3,2,IF(กรอกคะแนน!Z5=4,1,))))</f>
        <v>1</v>
      </c>
      <c r="AA5" s="91">
        <f>IF(กรอกคะแนน!AA5=1,1,IF(กรอกคะแนน!AA5=2,2,IF(กรอกคะแนน!AA5=3,3,IF(กรอกคะแนน!AA5=4,4,))))</f>
        <v>4</v>
      </c>
      <c r="AB5" s="91">
        <f>IF(กรอกคะแนน!AB5=1,1,IF(กรอกคะแนน!AB5=2,2,IF(กรอกคะแนน!AB5=3,3,IF(กรอกคะแนน!AB5=4,4,))))</f>
        <v>2</v>
      </c>
      <c r="AC5" s="92">
        <f>IF(กรอกคะแนน!AC5=1,4,IF(กรอกคะแนน!AC5=2,3,IF(กรอกคะแนน!AC5=3,2,IF(กรอกคะแนน!AC5=4,1,))))</f>
        <v>2</v>
      </c>
      <c r="AD5" s="89">
        <f>IF(กรอกคะแนน!AD5=1,1,IF(กรอกคะแนน!AD5=2,2,IF(กรอกคะแนน!AD5=3,3,IF(กรอกคะแนน!AD5=4,4,))))</f>
        <v>3</v>
      </c>
      <c r="AE5" s="91">
        <f>IF(กรอกคะแนน!AE5=1,4,IF(กรอกคะแนน!AE5=2,3,IF(กรอกคะแนน!AE5=3,2,IF(กรอกคะแนน!AE5=4,1,))))</f>
        <v>3</v>
      </c>
      <c r="AF5" s="91">
        <f>IF(กรอกคะแนน!AF5=1,4,IF(กรอกคะแนน!AF5=2,3,IF(กรอกคะแนน!AF5=3,2,IF(กรอกคะแนน!AF5=4,1,))))</f>
        <v>3</v>
      </c>
      <c r="AG5" s="91">
        <f>IF(กรอกคะแนน!AG5=1,1,IF(กรอกคะแนน!AG5=2,2,IF(กรอกคะแนน!AG5=3,3,IF(กรอกคะแนน!AG5=4,4,))))</f>
        <v>3</v>
      </c>
      <c r="AH5" s="91">
        <f>IF(กรอกคะแนน!AH5=1,4,IF(กรอกคะแนน!AH5=2,3,IF(กรอกคะแนน!AH5=3,2,IF(กรอกคะแนน!AH5=4,1,))))</f>
        <v>1</v>
      </c>
      <c r="AI5" s="93">
        <f>IF(กรอกคะแนน!AI5=1,4,IF(กรอกคะแนน!AI5=2,3,IF(กรอกคะแนน!AI5=3,2,IF(กรอกคะแนน!AI5=4,1,))))</f>
        <v>3</v>
      </c>
      <c r="AJ5" s="94">
        <f>IF(กรอกคะแนน!AJ5=1,1,IF(กรอกคะแนน!AJ5=2,2,IF(กรอกคะแนน!AJ5=3,3,IF(กรอกคะแนน!AJ5=4,4,))))</f>
        <v>1</v>
      </c>
      <c r="AK5" s="91">
        <f>IF(กรอกคะแนน!AK5=1,1,IF(กรอกคะแนน!AK5=2,2,IF(กรอกคะแนน!AK5=3,3,IF(กรอกคะแนน!AK5=4,4,))))</f>
        <v>3</v>
      </c>
      <c r="AL5" s="91">
        <f>IF(กรอกคะแนน!AL5=1,4,IF(กรอกคะแนน!AL5=2,3,IF(กรอกคะแนน!AL5=3,2,IF(กรอกคะแนน!AL5=4,1,))))</f>
        <v>3</v>
      </c>
      <c r="AM5" s="91">
        <f>IF(กรอกคะแนน!AM5=1,1,IF(กรอกคะแนน!AM5=2,2,IF(กรอกคะแนน!AM5=3,3,IF(กรอกคะแนน!AM5=4,4,))))</f>
        <v>2</v>
      </c>
      <c r="AN5" s="91">
        <f>IF(กรอกคะแนน!AN5=1,4,IF(กรอกคะแนน!AN5=2,3,IF(กรอกคะแนน!AN5=3,2,IF(กรอกคะแนน!AN5=4,1,))))</f>
        <v>3</v>
      </c>
      <c r="AO5" s="92">
        <f>IF(กรอกคะแนน!AO5=1,1,IF(กรอกคะแนน!AO5=2,2,IF(กรอกคะแนน!AO5=3,3,IF(กรอกคะแนน!AO5=4,4,))))</f>
        <v>2</v>
      </c>
      <c r="AP5" s="89">
        <f>IF(กรอกคะแนน!AP5=1,4,IF(กรอกคะแนน!AP5=2,3,IF(กรอกคะแนน!AP5=3,2,IF(กรอกคะแนน!AP5=4,1,))))</f>
        <v>3</v>
      </c>
      <c r="AQ5" s="91">
        <f>IF(กรอกคะแนน!AQ5=1,1,IF(กรอกคะแนน!AQ5=2,2,IF(กรอกคะแนน!AQ5=3,3,IF(กรอกคะแนน!AQ5=4,4,))))</f>
        <v>1</v>
      </c>
      <c r="AR5" s="91">
        <f>IF(กรอกคะแนน!AR5=1,1,IF(กรอกคะแนน!AR5=2,2,IF(กรอกคะแนน!AR5=3,3,IF(กรอกคะแนน!AR5=4,4,))))</f>
        <v>3</v>
      </c>
      <c r="AS5" s="93">
        <f>IF(กรอกคะแนน!AS5=1,4,IF(กรอกคะแนน!AS5=2,3,IF(กรอกคะแนน!AS5=3,2,IF(กรอกคะแนน!AS5=4,1,))))</f>
        <v>3</v>
      </c>
      <c r="AT5" s="94">
        <f>IF(กรอกคะแนน!AT5=1,1,IF(กรอกคะแนน!AT5=2,2,IF(กรอกคะแนน!AT5=3,3,IF(กรอกคะแนน!AT5=4,4,))))</f>
        <v>2</v>
      </c>
      <c r="AU5" s="91">
        <f>IF(กรอกคะแนน!AU5=1,1,IF(กรอกคะแนน!AU5=2,2,IF(กรอกคะแนน!AU5=3,3,IF(กรอกคะแนน!AU5=4,4,))))</f>
        <v>4</v>
      </c>
      <c r="AV5" s="91">
        <f>IF(กรอกคะแนน!AV5=1,1,IF(กรอกคะแนน!AV5=2,2,IF(กรอกคะแนน!AV5=3,3,IF(กรอกคะแนน!AV5=4,4,))))</f>
        <v>3</v>
      </c>
      <c r="AW5" s="91">
        <f>IF(กรอกคะแนน!AW5=1,1,IF(กรอกคะแนน!AW5=2,2,IF(กรอกคะแนน!AW5=3,3,IF(กรอกคะแนน!AW5=4,4,))))</f>
        <v>2</v>
      </c>
      <c r="AX5" s="91">
        <f>IF(กรอกคะแนน!AX5=1,4,IF(กรอกคะแนน!AX5=2,3,IF(กรอกคะแนน!AX5=3,2,IF(กรอกคะแนน!AX5=4,1,))))</f>
        <v>3</v>
      </c>
      <c r="AY5" s="92">
        <f>IF(กรอกคะแนน!AY5=1,1,IF(กรอกคะแนน!AY5=2,2,IF(กรอกคะแนน!AY5=3,3,IF(กรอกคะแนน!AY5=4,4,))))</f>
        <v>2</v>
      </c>
      <c r="AZ5" s="89">
        <f>IF(กรอกคะแนน!AZ5=1,4,IF(กรอกคะแนน!AZ5=2,3,IF(กรอกคะแนน!AZ5=3,2,IF(กรอกคะแนน!AZ5=4,1,))))</f>
        <v>3</v>
      </c>
      <c r="BA5" s="91">
        <f>IF(กรอกคะแนน!BA5=1,1,IF(กรอกคะแนน!BA5=2,2,IF(กรอกคะแนน!BA5=3,3,IF(กรอกคะแนน!BA5=4,4,))))</f>
        <v>2</v>
      </c>
      <c r="BB5" s="91">
        <f>IF(กรอกคะแนน!BB5=1,4,IF(กรอกคะแนน!BB5=2,3,IF(กรอกคะแนน!BB5=3,2,IF(กรอกคะแนน!BB5=4,1,))))</f>
        <v>2</v>
      </c>
      <c r="BC5" s="91">
        <f>IF(กรอกคะแนน!BC5=1,1,IF(กรอกคะแนน!BC5=2,2,IF(กรอกคะแนน!BC5=3,3,IF(กรอกคะแนน!BC5=4,4,))))</f>
        <v>2</v>
      </c>
      <c r="BD5" s="91">
        <f>IF(กรอกคะแนน!BD5=1,4,IF(กรอกคะแนน!BD5=2,3,IF(กรอกคะแนน!BD5=3,2,IF(กรอกคะแนน!BD5=4,1,))))</f>
        <v>3</v>
      </c>
      <c r="BE5" s="93">
        <f>IF(กรอกคะแนน!BE5=1,4,IF(กรอกคะแนน!BE5=2,3,IF(กรอกคะแนน!BE5=3,2,IF(กรอกคะแนน!BE5=4,1,))))</f>
        <v>3</v>
      </c>
      <c r="BF5" s="143">
        <f t="shared" ref="BF5:BF35" si="0">AG5+AL5+AQ5+AT5+BD5</f>
        <v>12</v>
      </c>
      <c r="BG5" s="65">
        <f t="shared" ref="BG5:BG31" si="1">SUM(F5:K5)</f>
        <v>17</v>
      </c>
      <c r="BH5" s="65">
        <f t="shared" ref="BH5:BH31" si="2">SUM(L5:Q5)</f>
        <v>14</v>
      </c>
      <c r="BI5" s="65">
        <f t="shared" ref="BI5:BI31" si="3">SUM(R5:W5)</f>
        <v>23</v>
      </c>
      <c r="BJ5" s="65">
        <f t="shared" ref="BJ5:BJ31" si="4">SUM(X5:AC5)</f>
        <v>15</v>
      </c>
      <c r="BK5" s="65">
        <f t="shared" ref="BK5:BK31" si="5">SUM(AD5:AI5)</f>
        <v>16</v>
      </c>
      <c r="BL5" s="65"/>
      <c r="BM5" s="65"/>
      <c r="BN5" s="65">
        <f t="shared" ref="BN5:BN31" si="6">SUM(AJ5:AO5)</f>
        <v>14</v>
      </c>
      <c r="BO5" s="65"/>
      <c r="BP5" s="65"/>
      <c r="BQ5" s="65"/>
      <c r="BR5" s="65">
        <f t="shared" ref="BR5:BR31" si="7">SUM(AP5:AS5)</f>
        <v>10</v>
      </c>
      <c r="BS5" s="65"/>
      <c r="BT5" s="65"/>
      <c r="BU5" s="65"/>
      <c r="BV5" s="65">
        <f t="shared" ref="BV5:BV31" si="8">SUM(AT5:AY5)</f>
        <v>16</v>
      </c>
      <c r="BW5" s="65"/>
      <c r="BX5" s="66">
        <f t="shared" ref="BX5:BX31" si="9">SUM(AZ5:BE5)</f>
        <v>15</v>
      </c>
      <c r="BY5" s="8"/>
    </row>
    <row r="6" spans="1:77" s="9" customFormat="1" ht="18" customHeight="1">
      <c r="A6" s="10" t="s">
        <v>7</v>
      </c>
      <c r="B6" s="11" t="str">
        <f>กรอกคะแนน!B6</f>
        <v>14</v>
      </c>
      <c r="C6" s="12" t="str">
        <f>กรอกคะแนน!C6</f>
        <v>1630</v>
      </c>
      <c r="D6" s="13" t="str">
        <f>กรอกคะแนน!D6</f>
        <v>เด็กชายณัฐพล    คุณโบราณ</v>
      </c>
      <c r="E6" s="144" t="str">
        <f>IF(กรอกคะแนน!E6=1,"ชาย","หญิง")</f>
        <v>หญิง</v>
      </c>
      <c r="F6" s="89">
        <f>IF(กรอกคะแนน!F6=1,1,IF(กรอกคะแนน!F6=2,2,IF(กรอกคะแนน!F6=3,3,IF(กรอกคะแนน!F6=4,4,))))</f>
        <v>2</v>
      </c>
      <c r="G6" s="91">
        <f>IF(กรอกคะแนน!G6=1,4,IF(กรอกคะแนน!G6=2,3,IF(กรอกคะแนน!G6=3,2,IF(กรอกคะแนน!G6=4,1,))))</f>
        <v>4</v>
      </c>
      <c r="H6" s="91">
        <f>IF(กรอกคะแนน!H6=1,4,IF(กรอกคะแนน!H6=2,3,IF(กรอกคะแนน!H6=3,2,IF(กรอกคะแนน!H6=4,1,))))</f>
        <v>3</v>
      </c>
      <c r="I6" s="91">
        <f>IF(กรอกคะแนน!I6=1,1,IF(กรอกคะแนน!I6=2,2,IF(กรอกคะแนน!I6=3,3,IF(กรอกคะแนน!I6=4,4,))))</f>
        <v>2</v>
      </c>
      <c r="J6" s="91">
        <f>IF(กรอกคะแนน!J6=1,4,IF(กรอกคะแนน!J6=2,3,IF(กรอกคะแนน!J6=3,2,IF(กรอกคะแนน!J6=4,1,))))</f>
        <v>3</v>
      </c>
      <c r="K6" s="93">
        <f>IF(กรอกคะแนน!K6=1,1,IF(กรอกคะแนน!K6=2,2,IF(กรอกคะแนน!K6=3,3,IF(กรอกคะแนน!K6=4,4,))))</f>
        <v>2</v>
      </c>
      <c r="L6" s="94">
        <f>IF(กรอกคะแนน!L6=1,1,IF(กรอกคะแนน!L6=2,2,IF(กรอกคะแนน!L6=3,3,IF(กรอกคะแนน!L6=4,4,))))</f>
        <v>2</v>
      </c>
      <c r="M6" s="91">
        <f>IF(กรอกคะแนน!M6=1,4,IF(กรอกคะแนน!M6=2,3,IF(กรอกคะแนน!M6=3,2,IF(กรอกคะแนน!M6=4,1,))))</f>
        <v>4</v>
      </c>
      <c r="N6" s="91">
        <f>IF(กรอกคะแนน!N6=1,4,IF(กรอกคะแนน!N6=2,3,IF(กรอกคะแนน!N6=3,2,IF(กรอกคะแนน!N6=4,1,))))</f>
        <v>4</v>
      </c>
      <c r="O6" s="91">
        <f>IF(กรอกคะแนน!O6=1,1,IF(กรอกคะแนน!O6=2,2,IF(กรอกคะแนน!O6=3,3,IF(กรอกคะแนน!O6=4,4,))))</f>
        <v>2</v>
      </c>
      <c r="P6" s="91">
        <f>IF(กรอกคะแนน!P6=1,4,IF(กรอกคะแนน!P6=2,3,IF(กรอกคะแนน!P6=3,2,IF(กรอกคะแนน!P6=4,1,))))</f>
        <v>4</v>
      </c>
      <c r="Q6" s="92">
        <f>IF(กรอกคะแนน!Q6=1,1,IF(กรอกคะแนน!Q6=2,2,IF(กรอกคะแนน!Q6=3,3,IF(กรอกคะแนน!Q6=4,4,))))</f>
        <v>2</v>
      </c>
      <c r="R6" s="89">
        <f>IF(กรอกคะแนน!R6=1,4,IF(กรอกคะแนน!R6=2,3,IF(กรอกคะแนน!R6=3,2,IF(กรอกคะแนน!R6=4,1,))))</f>
        <v>4</v>
      </c>
      <c r="S6" s="91">
        <f>IF(กรอกคะแนน!S6=1,1,IF(กรอกคะแนน!S6=2,2,IF(กรอกคะแนน!S6=3,3,IF(กรอกคะแนน!S6=4,4,))))</f>
        <v>4</v>
      </c>
      <c r="T6" s="91">
        <f>IF(กรอกคะแนน!T6=1,1,IF(กรอกคะแนน!T6=2,2,IF(กรอกคะแนน!T6=3,3,IF(กรอกคะแนน!T6=4,4,))))</f>
        <v>3</v>
      </c>
      <c r="U6" s="91">
        <f>IF(กรอกคะแนน!U6=1,4,IF(กรอกคะแนน!U6=2,3,IF(กรอกคะแนน!U6=3,2,IF(กรอกคะแนน!U6=4,1,))))</f>
        <v>4</v>
      </c>
      <c r="V6" s="91">
        <f>IF(กรอกคะแนน!V6=1,1,IF(กรอกคะแนน!V6=2,2,IF(กรอกคะแนน!V6=3,3,IF(กรอกคะแนน!V6=4,4,))))</f>
        <v>3</v>
      </c>
      <c r="W6" s="93">
        <f>IF(กรอกคะแนน!W6=1,4,IF(กรอกคะแนน!W6=2,3,IF(กรอกคะแนน!W6=3,2,IF(กรอกคะแนน!W6=4,1,))))</f>
        <v>3</v>
      </c>
      <c r="X6" s="94">
        <f>IF(กรอกคะแนน!X6=1,4,IF(กรอกคะแนน!X6=2,3,IF(กรอกคะแนน!X6=3,2,IF(กรอกคะแนน!X6=4,1,))))</f>
        <v>3</v>
      </c>
      <c r="Y6" s="91">
        <f>IF(กรอกคะแนน!Y6=1,1,IF(กรอกคะแนน!Y6=2,2,IF(กรอกคะแนน!Y6=3,3,IF(กรอกคะแนน!Y6=4,4,))))</f>
        <v>2</v>
      </c>
      <c r="Z6" s="91">
        <f>IF(กรอกคะแนน!Z6=1,4,IF(กรอกคะแนน!Z6=2,3,IF(กรอกคะแนน!Z6=3,2,IF(กรอกคะแนน!Z6=4,1,))))</f>
        <v>3</v>
      </c>
      <c r="AA6" s="91">
        <f>IF(กรอกคะแนน!AA6=1,1,IF(กรอกคะแนน!AA6=2,2,IF(กรอกคะแนน!AA6=3,3,IF(กรอกคะแนน!AA6=4,4,))))</f>
        <v>3</v>
      </c>
      <c r="AB6" s="91">
        <f>IF(กรอกคะแนน!AB6=1,1,IF(กรอกคะแนน!AB6=2,2,IF(กรอกคะแนน!AB6=3,3,IF(กรอกคะแนน!AB6=4,4,))))</f>
        <v>2</v>
      </c>
      <c r="AC6" s="92">
        <f>IF(กรอกคะแนน!AC6=1,4,IF(กรอกคะแนน!AC6=2,3,IF(กรอกคะแนน!AC6=3,2,IF(กรอกคะแนน!AC6=4,1,))))</f>
        <v>4</v>
      </c>
      <c r="AD6" s="89">
        <f>IF(กรอกคะแนน!AD6=1,1,IF(กรอกคะแนน!AD6=2,2,IF(กรอกคะแนน!AD6=3,3,IF(กรอกคะแนน!AD6=4,4,))))</f>
        <v>2</v>
      </c>
      <c r="AE6" s="91">
        <f>IF(กรอกคะแนน!AE6=1,4,IF(กรอกคะแนน!AE6=2,3,IF(กรอกคะแนน!AE6=3,2,IF(กรอกคะแนน!AE6=4,1,))))</f>
        <v>4</v>
      </c>
      <c r="AF6" s="91">
        <f>IF(กรอกคะแนน!AF6=1,4,IF(กรอกคะแนน!AF6=2,3,IF(กรอกคะแนน!AF6=3,2,IF(กรอกคะแนน!AF6=4,1,))))</f>
        <v>3</v>
      </c>
      <c r="AG6" s="91">
        <f>IF(กรอกคะแนน!AG6=1,1,IF(กรอกคะแนน!AG6=2,2,IF(กรอกคะแนน!AG6=3,3,IF(กรอกคะแนน!AG6=4,4,))))</f>
        <v>2</v>
      </c>
      <c r="AH6" s="91">
        <f>IF(กรอกคะแนน!AH6=1,4,IF(กรอกคะแนน!AH6=2,3,IF(กรอกคะแนน!AH6=3,2,IF(กรอกคะแนน!AH6=4,1,))))</f>
        <v>3</v>
      </c>
      <c r="AI6" s="93">
        <f>IF(กรอกคะแนน!AI6=1,4,IF(กรอกคะแนน!AI6=2,3,IF(กรอกคะแนน!AI6=3,2,IF(กรอกคะแนน!AI6=4,1,))))</f>
        <v>3</v>
      </c>
      <c r="AJ6" s="94">
        <f>IF(กรอกคะแนน!AJ6=1,1,IF(กรอกคะแนน!AJ6=2,2,IF(กรอกคะแนน!AJ6=3,3,IF(กรอกคะแนน!AJ6=4,4,))))</f>
        <v>2</v>
      </c>
      <c r="AK6" s="91">
        <f>IF(กรอกคะแนน!AK6=1,1,IF(กรอกคะแนน!AK6=2,2,IF(กรอกคะแนน!AK6=3,3,IF(กรอกคะแนน!AK6=4,4,))))</f>
        <v>2</v>
      </c>
      <c r="AL6" s="91">
        <f>IF(กรอกคะแนน!AL6=1,4,IF(กรอกคะแนน!AL6=2,3,IF(กรอกคะแนน!AL6=3,2,IF(กรอกคะแนน!AL6=4,1,))))</f>
        <v>3</v>
      </c>
      <c r="AM6" s="91">
        <f>IF(กรอกคะแนน!AM6=1,1,IF(กรอกคะแนน!AM6=2,2,IF(กรอกคะแนน!AM6=3,3,IF(กรอกคะแนน!AM6=4,4,))))</f>
        <v>2</v>
      </c>
      <c r="AN6" s="91">
        <f>IF(กรอกคะแนน!AN6=1,4,IF(กรอกคะแนน!AN6=2,3,IF(กรอกคะแนน!AN6=3,2,IF(กรอกคะแนน!AN6=4,1,))))</f>
        <v>3</v>
      </c>
      <c r="AO6" s="92">
        <f>IF(กรอกคะแนน!AO6=1,1,IF(กรอกคะแนน!AO6=2,2,IF(กรอกคะแนน!AO6=3,3,IF(กรอกคะแนน!AO6=4,4,))))</f>
        <v>2</v>
      </c>
      <c r="AP6" s="89">
        <f>IF(กรอกคะแนน!AP6=1,4,IF(กรอกคะแนน!AP6=2,3,IF(กรอกคะแนน!AP6=3,2,IF(กรอกคะแนน!AP6=4,1,))))</f>
        <v>3</v>
      </c>
      <c r="AQ6" s="91">
        <f>IF(กรอกคะแนน!AQ6=1,1,IF(กรอกคะแนน!AQ6=2,2,IF(กรอกคะแนน!AQ6=3,3,IF(กรอกคะแนน!AQ6=4,4,))))</f>
        <v>2</v>
      </c>
      <c r="AR6" s="91">
        <f>IF(กรอกคะแนน!AR6=1,1,IF(กรอกคะแนน!AR6=2,2,IF(กรอกคะแนน!AR6=3,3,IF(กรอกคะแนน!AR6=4,4,))))</f>
        <v>2</v>
      </c>
      <c r="AS6" s="93">
        <f>IF(กรอกคะแนน!AS6=1,4,IF(กรอกคะแนน!AS6=2,3,IF(กรอกคะแนน!AS6=3,2,IF(กรอกคะแนน!AS6=4,1,))))</f>
        <v>3</v>
      </c>
      <c r="AT6" s="94">
        <f>IF(กรอกคะแนน!AT6=1,1,IF(กรอกคะแนน!AT6=2,2,IF(กรอกคะแนน!AT6=3,3,IF(กรอกคะแนน!AT6=4,4,))))</f>
        <v>2</v>
      </c>
      <c r="AU6" s="91">
        <f>IF(กรอกคะแนน!AU6=1,1,IF(กรอกคะแนน!AU6=2,2,IF(กรอกคะแนน!AU6=3,3,IF(กรอกคะแนน!AU6=4,4,))))</f>
        <v>2</v>
      </c>
      <c r="AV6" s="91">
        <f>IF(กรอกคะแนน!AV6=1,1,IF(กรอกคะแนน!AV6=2,2,IF(กรอกคะแนน!AV6=3,3,IF(กรอกคะแนน!AV6=4,4,))))</f>
        <v>2</v>
      </c>
      <c r="AW6" s="91">
        <f>IF(กรอกคะแนน!AW6=1,1,IF(กรอกคะแนน!AW6=2,2,IF(กรอกคะแนน!AW6=3,3,IF(กรอกคะแนน!AW6=4,4,))))</f>
        <v>2</v>
      </c>
      <c r="AX6" s="91">
        <f>IF(กรอกคะแนน!AX6=1,4,IF(กรอกคะแนน!AX6=2,3,IF(กรอกคะแนน!AX6=3,2,IF(กรอกคะแนน!AX6=4,1,))))</f>
        <v>3</v>
      </c>
      <c r="AY6" s="92">
        <f>IF(กรอกคะแนน!AY6=1,1,IF(กรอกคะแนน!AY6=2,2,IF(กรอกคะแนน!AY6=3,3,IF(กรอกคะแนน!AY6=4,4,))))</f>
        <v>4</v>
      </c>
      <c r="AZ6" s="89">
        <f>IF(กรอกคะแนน!AZ6=1,4,IF(กรอกคะแนน!AZ6=2,3,IF(กรอกคะแนน!AZ6=3,2,IF(กรอกคะแนน!AZ6=4,1,))))</f>
        <v>4</v>
      </c>
      <c r="BA6" s="91">
        <f>IF(กรอกคะแนน!BA6=1,1,IF(กรอกคะแนน!BA6=2,2,IF(กรอกคะแนน!BA6=3,3,IF(กรอกคะแนน!BA6=4,4,))))</f>
        <v>3</v>
      </c>
      <c r="BB6" s="91">
        <f>IF(กรอกคะแนน!BB6=1,4,IF(กรอกคะแนน!BB6=2,3,IF(กรอกคะแนน!BB6=3,2,IF(กรอกคะแนน!BB6=4,1,))))</f>
        <v>3</v>
      </c>
      <c r="BC6" s="91">
        <f>IF(กรอกคะแนน!BC6=1,1,IF(กรอกคะแนน!BC6=2,2,IF(กรอกคะแนน!BC6=3,3,IF(กรอกคะแนน!BC6=4,4,))))</f>
        <v>3</v>
      </c>
      <c r="BD6" s="91">
        <f>IF(กรอกคะแนน!BD6=1,4,IF(กรอกคะแนน!BD6=2,3,IF(กรอกคะแนน!BD6=3,2,IF(กรอกคะแนน!BD6=4,1,))))</f>
        <v>3</v>
      </c>
      <c r="BE6" s="93">
        <f>IF(กรอกคะแนน!BE6=1,4,IF(กรอกคะแนน!BE6=2,3,IF(กรอกคะแนน!BE6=3,2,IF(กรอกคะแนน!BE6=4,1,))))</f>
        <v>4</v>
      </c>
      <c r="BF6" s="143">
        <f t="shared" si="0"/>
        <v>12</v>
      </c>
      <c r="BG6" s="65">
        <f t="shared" si="1"/>
        <v>16</v>
      </c>
      <c r="BH6" s="65">
        <f t="shared" si="2"/>
        <v>18</v>
      </c>
      <c r="BI6" s="65">
        <f t="shared" si="3"/>
        <v>21</v>
      </c>
      <c r="BJ6" s="65">
        <f t="shared" si="4"/>
        <v>17</v>
      </c>
      <c r="BK6" s="65">
        <f t="shared" si="5"/>
        <v>17</v>
      </c>
      <c r="BL6" s="65"/>
      <c r="BM6" s="65"/>
      <c r="BN6" s="65">
        <f t="shared" si="6"/>
        <v>14</v>
      </c>
      <c r="BO6" s="65"/>
      <c r="BP6" s="65"/>
      <c r="BQ6" s="65"/>
      <c r="BR6" s="65">
        <f t="shared" si="7"/>
        <v>10</v>
      </c>
      <c r="BS6" s="65"/>
      <c r="BT6" s="65"/>
      <c r="BU6" s="65"/>
      <c r="BV6" s="65">
        <f t="shared" si="8"/>
        <v>15</v>
      </c>
      <c r="BW6" s="65"/>
      <c r="BX6" s="66">
        <f t="shared" si="9"/>
        <v>20</v>
      </c>
      <c r="BY6" s="8"/>
    </row>
    <row r="7" spans="1:77" s="9" customFormat="1" ht="18" customHeight="1">
      <c r="A7" s="10" t="s">
        <v>8</v>
      </c>
      <c r="B7" s="11" t="str">
        <f>กรอกคะแนน!B7</f>
        <v>14</v>
      </c>
      <c r="C7" s="12" t="str">
        <f>กรอกคะแนน!C7</f>
        <v>1631</v>
      </c>
      <c r="D7" s="13" t="str">
        <f>กรอกคะแนน!D7</f>
        <v>เด็กชายเทวกฤต    ไหมศรี</v>
      </c>
      <c r="E7" s="144" t="str">
        <f>IF(กรอกคะแนน!E7=1,"ชาย","หญิง")</f>
        <v>หญิง</v>
      </c>
      <c r="F7" s="89">
        <f>IF(กรอกคะแนน!F7=1,1,IF(กรอกคะแนน!F7=2,2,IF(กรอกคะแนน!F7=3,3,IF(กรอกคะแนน!F7=4,4,))))</f>
        <v>3</v>
      </c>
      <c r="G7" s="91">
        <f>IF(กรอกคะแนน!G7=1,4,IF(กรอกคะแนน!G7=2,3,IF(กรอกคะแนน!G7=3,2,IF(กรอกคะแนน!G7=4,1,))))</f>
        <v>4</v>
      </c>
      <c r="H7" s="91">
        <f>IF(กรอกคะแนน!H7=1,4,IF(กรอกคะแนน!H7=2,3,IF(กรอกคะแนน!H7=3,2,IF(กรอกคะแนน!H7=4,1,))))</f>
        <v>2</v>
      </c>
      <c r="I7" s="91">
        <f>IF(กรอกคะแนน!I7=1,1,IF(กรอกคะแนน!I7=2,2,IF(กรอกคะแนน!I7=3,3,IF(กรอกคะแนน!I7=4,4,))))</f>
        <v>4</v>
      </c>
      <c r="J7" s="91">
        <f>IF(กรอกคะแนน!J7=1,4,IF(กรอกคะแนน!J7=2,3,IF(กรอกคะแนน!J7=3,2,IF(กรอกคะแนน!J7=4,1,))))</f>
        <v>3</v>
      </c>
      <c r="K7" s="93">
        <f>IF(กรอกคะแนน!K7=1,1,IF(กรอกคะแนน!K7=2,2,IF(กรอกคะแนน!K7=3,3,IF(กรอกคะแนน!K7=4,4,))))</f>
        <v>1</v>
      </c>
      <c r="L7" s="94">
        <f>IF(กรอกคะแนน!L7=1,1,IF(กรอกคะแนน!L7=2,2,IF(กรอกคะแนน!L7=3,3,IF(กรอกคะแนน!L7=4,4,))))</f>
        <v>3</v>
      </c>
      <c r="M7" s="91">
        <f>IF(กรอกคะแนน!M7=1,4,IF(กรอกคะแนน!M7=2,3,IF(กรอกคะแนน!M7=3,2,IF(กรอกคะแนน!M7=4,1,))))</f>
        <v>1</v>
      </c>
      <c r="N7" s="91">
        <f>IF(กรอกคะแนน!N7=1,4,IF(กรอกคะแนน!N7=2,3,IF(กรอกคะแนน!N7=3,2,IF(กรอกคะแนน!N7=4,1,))))</f>
        <v>4</v>
      </c>
      <c r="O7" s="91">
        <f>IF(กรอกคะแนน!O7=1,1,IF(กรอกคะแนน!O7=2,2,IF(กรอกคะแนน!O7=3,3,IF(กรอกคะแนน!O7=4,4,))))</f>
        <v>4</v>
      </c>
      <c r="P7" s="91">
        <f>IF(กรอกคะแนน!P7=1,4,IF(กรอกคะแนน!P7=2,3,IF(กรอกคะแนน!P7=3,2,IF(กรอกคะแนน!P7=4,1,))))</f>
        <v>3</v>
      </c>
      <c r="Q7" s="92">
        <f>IF(กรอกคะแนน!Q7=1,1,IF(กรอกคะแนน!Q7=2,2,IF(กรอกคะแนน!Q7=3,3,IF(กรอกคะแนน!Q7=4,4,))))</f>
        <v>3</v>
      </c>
      <c r="R7" s="89">
        <f>IF(กรอกคะแนน!R7=1,4,IF(กรอกคะแนน!R7=2,3,IF(กรอกคะแนน!R7=3,2,IF(กรอกคะแนน!R7=4,1,))))</f>
        <v>3</v>
      </c>
      <c r="S7" s="91">
        <f>IF(กรอกคะแนน!S7=1,1,IF(กรอกคะแนน!S7=2,2,IF(กรอกคะแนน!S7=3,3,IF(กรอกคะแนน!S7=4,4,))))</f>
        <v>4</v>
      </c>
      <c r="T7" s="91">
        <f>IF(กรอกคะแนน!T7=1,1,IF(กรอกคะแนน!T7=2,2,IF(กรอกคะแนน!T7=3,3,IF(กรอกคะแนน!T7=4,4,))))</f>
        <v>4</v>
      </c>
      <c r="U7" s="91">
        <f>IF(กรอกคะแนน!U7=1,4,IF(กรอกคะแนน!U7=2,3,IF(กรอกคะแนน!U7=3,2,IF(กรอกคะแนน!U7=4,1,))))</f>
        <v>2</v>
      </c>
      <c r="V7" s="91">
        <f>IF(กรอกคะแนน!V7=1,1,IF(กรอกคะแนน!V7=2,2,IF(กรอกคะแนน!V7=3,3,IF(กรอกคะแนน!V7=4,4,))))</f>
        <v>3</v>
      </c>
      <c r="W7" s="93">
        <f>IF(กรอกคะแนน!W7=1,4,IF(กรอกคะแนน!W7=2,3,IF(กรอกคะแนน!W7=3,2,IF(กรอกคะแนน!W7=4,1,))))</f>
        <v>3</v>
      </c>
      <c r="X7" s="94">
        <f>IF(กรอกคะแนน!X7=1,4,IF(กรอกคะแนน!X7=2,3,IF(กรอกคะแนน!X7=3,2,IF(กรอกคะแนน!X7=4,1,))))</f>
        <v>3</v>
      </c>
      <c r="Y7" s="91">
        <f>IF(กรอกคะแนน!Y7=1,1,IF(กรอกคะแนน!Y7=2,2,IF(กรอกคะแนน!Y7=3,3,IF(กรอกคะแนน!Y7=4,4,))))</f>
        <v>3</v>
      </c>
      <c r="Z7" s="91">
        <f>IF(กรอกคะแนน!Z7=1,4,IF(กรอกคะแนน!Z7=2,3,IF(กรอกคะแนน!Z7=3,2,IF(กรอกคะแนน!Z7=4,1,))))</f>
        <v>4</v>
      </c>
      <c r="AA7" s="91">
        <f>IF(กรอกคะแนน!AA7=1,1,IF(กรอกคะแนน!AA7=2,2,IF(กรอกคะแนน!AA7=3,3,IF(กรอกคะแนน!AA7=4,4,))))</f>
        <v>3</v>
      </c>
      <c r="AB7" s="91">
        <f>IF(กรอกคะแนน!AB7=1,1,IF(กรอกคะแนน!AB7=2,2,IF(กรอกคะแนน!AB7=3,3,IF(กรอกคะแนน!AB7=4,4,))))</f>
        <v>4</v>
      </c>
      <c r="AC7" s="92">
        <f>IF(กรอกคะแนน!AC7=1,4,IF(กรอกคะแนน!AC7=2,3,IF(กรอกคะแนน!AC7=3,2,IF(กรอกคะแนน!AC7=4,1,))))</f>
        <v>3</v>
      </c>
      <c r="AD7" s="89">
        <f>IF(กรอกคะแนน!AD7=1,1,IF(กรอกคะแนน!AD7=2,2,IF(กรอกคะแนน!AD7=3,3,IF(กรอกคะแนน!AD7=4,4,))))</f>
        <v>3</v>
      </c>
      <c r="AE7" s="91">
        <f>IF(กรอกคะแนน!AE7=1,4,IF(กรอกคะแนน!AE7=2,3,IF(กรอกคะแนน!AE7=3,2,IF(กรอกคะแนน!AE7=4,1,))))</f>
        <v>3</v>
      </c>
      <c r="AF7" s="91">
        <f>IF(กรอกคะแนน!AF7=1,4,IF(กรอกคะแนน!AF7=2,3,IF(กรอกคะแนน!AF7=3,2,IF(กรอกคะแนน!AF7=4,1,))))</f>
        <v>3</v>
      </c>
      <c r="AG7" s="91">
        <f>IF(กรอกคะแนน!AG7=1,1,IF(กรอกคะแนน!AG7=2,2,IF(กรอกคะแนน!AG7=3,3,IF(กรอกคะแนน!AG7=4,4,))))</f>
        <v>4</v>
      </c>
      <c r="AH7" s="91">
        <f>IF(กรอกคะแนน!AH7=1,4,IF(กรอกคะแนน!AH7=2,3,IF(กรอกคะแนน!AH7=3,2,IF(กรอกคะแนน!AH7=4,1,))))</f>
        <v>1</v>
      </c>
      <c r="AI7" s="93">
        <f>IF(กรอกคะแนน!AI7=1,4,IF(กรอกคะแนน!AI7=2,3,IF(กรอกคะแนน!AI7=3,2,IF(กรอกคะแนน!AI7=4,1,))))</f>
        <v>3</v>
      </c>
      <c r="AJ7" s="94">
        <f>IF(กรอกคะแนน!AJ7=1,1,IF(กรอกคะแนน!AJ7=2,2,IF(กรอกคะแนน!AJ7=3,3,IF(กรอกคะแนน!AJ7=4,4,))))</f>
        <v>3</v>
      </c>
      <c r="AK7" s="91">
        <f>IF(กรอกคะแนน!AK7=1,1,IF(กรอกคะแนน!AK7=2,2,IF(กรอกคะแนน!AK7=3,3,IF(กรอกคะแนน!AK7=4,4,))))</f>
        <v>4</v>
      </c>
      <c r="AL7" s="91">
        <f>IF(กรอกคะแนน!AL7=1,4,IF(กรอกคะแนน!AL7=2,3,IF(กรอกคะแนน!AL7=3,2,IF(กรอกคะแนน!AL7=4,1,))))</f>
        <v>3</v>
      </c>
      <c r="AM7" s="91">
        <f>IF(กรอกคะแนน!AM7=1,1,IF(กรอกคะแนน!AM7=2,2,IF(กรอกคะแนน!AM7=3,3,IF(กรอกคะแนน!AM7=4,4,))))</f>
        <v>4</v>
      </c>
      <c r="AN7" s="91">
        <f>IF(กรอกคะแนน!AN7=1,4,IF(กรอกคะแนน!AN7=2,3,IF(กรอกคะแนน!AN7=3,2,IF(กรอกคะแนน!AN7=4,1,))))</f>
        <v>1</v>
      </c>
      <c r="AO7" s="92">
        <f>IF(กรอกคะแนน!AO7=1,1,IF(กรอกคะแนน!AO7=2,2,IF(กรอกคะแนน!AO7=3,3,IF(กรอกคะแนน!AO7=4,4,))))</f>
        <v>3</v>
      </c>
      <c r="AP7" s="89">
        <f>IF(กรอกคะแนน!AP7=1,4,IF(กรอกคะแนน!AP7=2,3,IF(กรอกคะแนน!AP7=3,2,IF(กรอกคะแนน!AP7=4,1,))))</f>
        <v>3</v>
      </c>
      <c r="AQ7" s="91">
        <f>IF(กรอกคะแนน!AQ7=1,1,IF(กรอกคะแนน!AQ7=2,2,IF(กรอกคะแนน!AQ7=3,3,IF(กรอกคะแนน!AQ7=4,4,))))</f>
        <v>2</v>
      </c>
      <c r="AR7" s="91">
        <f>IF(กรอกคะแนน!AR7=1,1,IF(กรอกคะแนน!AR7=2,2,IF(กรอกคะแนน!AR7=3,3,IF(กรอกคะแนน!AR7=4,4,))))</f>
        <v>3</v>
      </c>
      <c r="AS7" s="93">
        <f>IF(กรอกคะแนน!AS7=1,4,IF(กรอกคะแนน!AS7=2,3,IF(กรอกคะแนน!AS7=3,2,IF(กรอกคะแนน!AS7=4,1,))))</f>
        <v>1</v>
      </c>
      <c r="AT7" s="94">
        <f>IF(กรอกคะแนน!AT7=1,1,IF(กรอกคะแนน!AT7=2,2,IF(กรอกคะแนน!AT7=3,3,IF(กรอกคะแนน!AT7=4,4,))))</f>
        <v>3</v>
      </c>
      <c r="AU7" s="91">
        <f>IF(กรอกคะแนน!AU7=1,1,IF(กรอกคะแนน!AU7=2,2,IF(กรอกคะแนน!AU7=3,3,IF(กรอกคะแนน!AU7=4,4,))))</f>
        <v>4</v>
      </c>
      <c r="AV7" s="91">
        <f>IF(กรอกคะแนน!AV7=1,1,IF(กรอกคะแนน!AV7=2,2,IF(กรอกคะแนน!AV7=3,3,IF(กรอกคะแนน!AV7=4,4,))))</f>
        <v>3</v>
      </c>
      <c r="AW7" s="91">
        <f>IF(กรอกคะแนน!AW7=1,1,IF(กรอกคะแนน!AW7=2,2,IF(กรอกคะแนน!AW7=3,3,IF(กรอกคะแนน!AW7=4,4,))))</f>
        <v>3</v>
      </c>
      <c r="AX7" s="91">
        <f>IF(กรอกคะแนน!AX7=1,4,IF(กรอกคะแนน!AX7=2,3,IF(กรอกคะแนน!AX7=3,2,IF(กรอกคะแนน!AX7=4,1,))))</f>
        <v>3</v>
      </c>
      <c r="AY7" s="92">
        <f>IF(กรอกคะแนน!AY7=1,1,IF(กรอกคะแนน!AY7=2,2,IF(กรอกคะแนน!AY7=3,3,IF(กรอกคะแนน!AY7=4,4,))))</f>
        <v>4</v>
      </c>
      <c r="AZ7" s="89">
        <f>IF(กรอกคะแนน!AZ7=1,4,IF(กรอกคะแนน!AZ7=2,3,IF(กรอกคะแนน!AZ7=3,2,IF(กรอกคะแนน!AZ7=4,1,))))</f>
        <v>2</v>
      </c>
      <c r="BA7" s="91">
        <f>IF(กรอกคะแนน!BA7=1,1,IF(กรอกคะแนน!BA7=2,2,IF(กรอกคะแนน!BA7=3,3,IF(กรอกคะแนน!BA7=4,4,))))</f>
        <v>4</v>
      </c>
      <c r="BB7" s="91">
        <f>IF(กรอกคะแนน!BB7=1,4,IF(กรอกคะแนน!BB7=2,3,IF(กรอกคะแนน!BB7=3,2,IF(กรอกคะแนน!BB7=4,1,))))</f>
        <v>2</v>
      </c>
      <c r="BC7" s="91">
        <f>IF(กรอกคะแนน!BC7=1,1,IF(กรอกคะแนน!BC7=2,2,IF(กรอกคะแนน!BC7=3,3,IF(กรอกคะแนน!BC7=4,4,))))</f>
        <v>4</v>
      </c>
      <c r="BD7" s="91">
        <f>IF(กรอกคะแนน!BD7=1,4,IF(กรอกคะแนน!BD7=2,3,IF(กรอกคะแนน!BD7=3,2,IF(กรอกคะแนน!BD7=4,1,))))</f>
        <v>3</v>
      </c>
      <c r="BE7" s="93">
        <f>IF(กรอกคะแนน!BE7=1,4,IF(กรอกคะแนน!BE7=2,3,IF(กรอกคะแนน!BE7=3,2,IF(กรอกคะแนน!BE7=4,1,))))</f>
        <v>3</v>
      </c>
      <c r="BF7" s="143">
        <f t="shared" si="0"/>
        <v>15</v>
      </c>
      <c r="BG7" s="65">
        <f t="shared" si="1"/>
        <v>17</v>
      </c>
      <c r="BH7" s="65">
        <f t="shared" si="2"/>
        <v>18</v>
      </c>
      <c r="BI7" s="65">
        <f t="shared" si="3"/>
        <v>19</v>
      </c>
      <c r="BJ7" s="65">
        <f t="shared" si="4"/>
        <v>20</v>
      </c>
      <c r="BK7" s="65">
        <f t="shared" si="5"/>
        <v>17</v>
      </c>
      <c r="BL7" s="65"/>
      <c r="BM7" s="65"/>
      <c r="BN7" s="65">
        <f t="shared" si="6"/>
        <v>18</v>
      </c>
      <c r="BO7" s="65"/>
      <c r="BP7" s="65"/>
      <c r="BQ7" s="65"/>
      <c r="BR7" s="65">
        <f t="shared" si="7"/>
        <v>9</v>
      </c>
      <c r="BS7" s="65"/>
      <c r="BT7" s="65"/>
      <c r="BU7" s="65"/>
      <c r="BV7" s="65">
        <f t="shared" si="8"/>
        <v>20</v>
      </c>
      <c r="BW7" s="65"/>
      <c r="BX7" s="66">
        <f t="shared" si="9"/>
        <v>18</v>
      </c>
      <c r="BY7" s="8"/>
    </row>
    <row r="8" spans="1:77" s="9" customFormat="1" ht="18" customHeight="1">
      <c r="A8" s="10" t="s">
        <v>9</v>
      </c>
      <c r="B8" s="11" t="str">
        <f>กรอกคะแนน!B8</f>
        <v>14</v>
      </c>
      <c r="C8" s="12" t="str">
        <f>กรอกคะแนน!C8</f>
        <v>1632</v>
      </c>
      <c r="D8" s="13" t="str">
        <f>กรอกคะแนน!D8</f>
        <v>เด็กชายธีรภัทร    ฉิมแป้น</v>
      </c>
      <c r="E8" s="144" t="str">
        <f>IF(กรอกคะแนน!E8=1,"ชาย","หญิง")</f>
        <v>หญิง</v>
      </c>
      <c r="F8" s="89">
        <f>IF(กรอกคะแนน!F8=1,1,IF(กรอกคะแนน!F8=2,2,IF(กรอกคะแนน!F8=3,3,IF(กรอกคะแนน!F8=4,4,))))</f>
        <v>2</v>
      </c>
      <c r="G8" s="91">
        <f>IF(กรอกคะแนน!G8=1,4,IF(กรอกคะแนน!G8=2,3,IF(กรอกคะแนน!G8=3,2,IF(กรอกคะแนน!G8=4,1,))))</f>
        <v>2</v>
      </c>
      <c r="H8" s="91">
        <f>IF(กรอกคะแนน!H8=1,4,IF(กรอกคะแนน!H8=2,3,IF(กรอกคะแนน!H8=3,2,IF(กรอกคะแนน!H8=4,1,))))</f>
        <v>3</v>
      </c>
      <c r="I8" s="91">
        <f>IF(กรอกคะแนน!I8=1,1,IF(กรอกคะแนน!I8=2,2,IF(กรอกคะแนน!I8=3,3,IF(กรอกคะแนน!I8=4,4,))))</f>
        <v>3</v>
      </c>
      <c r="J8" s="91">
        <f>IF(กรอกคะแนน!J8=1,4,IF(กรอกคะแนน!J8=2,3,IF(กรอกคะแนน!J8=3,2,IF(กรอกคะแนน!J8=4,1,))))</f>
        <v>3</v>
      </c>
      <c r="K8" s="93">
        <f>IF(กรอกคะแนน!K8=1,1,IF(กรอกคะแนน!K8=2,2,IF(กรอกคะแนน!K8=3,3,IF(กรอกคะแนน!K8=4,4,))))</f>
        <v>2</v>
      </c>
      <c r="L8" s="94">
        <f>IF(กรอกคะแนน!L8=1,1,IF(กรอกคะแนน!L8=2,2,IF(กรอกคะแนน!L8=3,3,IF(กรอกคะแนน!L8=4,4,))))</f>
        <v>3</v>
      </c>
      <c r="M8" s="91">
        <f>IF(กรอกคะแนน!M8=1,4,IF(กรอกคะแนน!M8=2,3,IF(กรอกคะแนน!M8=3,2,IF(กรอกคะแนน!M8=4,1,))))</f>
        <v>3</v>
      </c>
      <c r="N8" s="91">
        <f>IF(กรอกคะแนน!N8=1,4,IF(กรอกคะแนน!N8=2,3,IF(กรอกคะแนน!N8=3,2,IF(กรอกคะแนน!N8=4,1,))))</f>
        <v>4</v>
      </c>
      <c r="O8" s="91">
        <f>IF(กรอกคะแนน!O8=1,1,IF(กรอกคะแนน!O8=2,2,IF(กรอกคะแนน!O8=3,3,IF(กรอกคะแนน!O8=4,4,))))</f>
        <v>4</v>
      </c>
      <c r="P8" s="91">
        <f>IF(กรอกคะแนน!P8=1,4,IF(กรอกคะแนน!P8=2,3,IF(กรอกคะแนน!P8=3,2,IF(กรอกคะแนน!P8=4,1,))))</f>
        <v>2</v>
      </c>
      <c r="Q8" s="92">
        <f>IF(กรอกคะแนน!Q8=1,1,IF(กรอกคะแนน!Q8=2,2,IF(กรอกคะแนน!Q8=3,3,IF(กรอกคะแนน!Q8=4,4,))))</f>
        <v>3</v>
      </c>
      <c r="R8" s="89">
        <f>IF(กรอกคะแนน!R8=1,4,IF(กรอกคะแนน!R8=2,3,IF(กรอกคะแนน!R8=3,2,IF(กรอกคะแนน!R8=4,1,))))</f>
        <v>3</v>
      </c>
      <c r="S8" s="91">
        <f>IF(กรอกคะแนน!S8=1,1,IF(กรอกคะแนน!S8=2,2,IF(กรอกคะแนน!S8=3,3,IF(กรอกคะแนน!S8=4,4,))))</f>
        <v>4</v>
      </c>
      <c r="T8" s="91">
        <f>IF(กรอกคะแนน!T8=1,1,IF(กรอกคะแนน!T8=2,2,IF(กรอกคะแนน!T8=3,3,IF(กรอกคะแนน!T8=4,4,))))</f>
        <v>4</v>
      </c>
      <c r="U8" s="91">
        <f>IF(กรอกคะแนน!U8=1,4,IF(กรอกคะแนน!U8=2,3,IF(กรอกคะแนน!U8=3,2,IF(กรอกคะแนน!U8=4,1,))))</f>
        <v>4</v>
      </c>
      <c r="V8" s="91">
        <f>IF(กรอกคะแนน!V8=1,1,IF(กรอกคะแนน!V8=2,2,IF(กรอกคะแนน!V8=3,3,IF(กรอกคะแนน!V8=4,4,))))</f>
        <v>4</v>
      </c>
      <c r="W8" s="93">
        <f>IF(กรอกคะแนน!W8=1,4,IF(กรอกคะแนน!W8=2,3,IF(กรอกคะแนน!W8=3,2,IF(กรอกคะแนน!W8=4,1,))))</f>
        <v>3</v>
      </c>
      <c r="X8" s="94">
        <f>IF(กรอกคะแนน!X8=1,4,IF(กรอกคะแนน!X8=2,3,IF(กรอกคะแนน!X8=3,2,IF(กรอกคะแนน!X8=4,1,))))</f>
        <v>2</v>
      </c>
      <c r="Y8" s="91">
        <f>IF(กรอกคะแนน!Y8=1,1,IF(กรอกคะแนน!Y8=2,2,IF(กรอกคะแนน!Y8=3,3,IF(กรอกคะแนน!Y8=4,4,))))</f>
        <v>3</v>
      </c>
      <c r="Z8" s="91">
        <f>IF(กรอกคะแนน!Z8=1,4,IF(กรอกคะแนน!Z8=2,3,IF(กรอกคะแนน!Z8=3,2,IF(กรอกคะแนน!Z8=4,1,))))</f>
        <v>1</v>
      </c>
      <c r="AA8" s="91">
        <f>IF(กรอกคะแนน!AA8=1,1,IF(กรอกคะแนน!AA8=2,2,IF(กรอกคะแนน!AA8=3,3,IF(กรอกคะแนน!AA8=4,4,))))</f>
        <v>4</v>
      </c>
      <c r="AB8" s="91">
        <f>IF(กรอกคะแนน!AB8=1,1,IF(กรอกคะแนน!AB8=2,2,IF(กรอกคะแนน!AB8=3,3,IF(กรอกคะแนน!AB8=4,4,))))</f>
        <v>3</v>
      </c>
      <c r="AC8" s="92">
        <f>IF(กรอกคะแนน!AC8=1,4,IF(กรอกคะแนน!AC8=2,3,IF(กรอกคะแนน!AC8=3,2,IF(กรอกคะแนน!AC8=4,1,))))</f>
        <v>3</v>
      </c>
      <c r="AD8" s="89">
        <f>IF(กรอกคะแนน!AD8=1,1,IF(กรอกคะแนน!AD8=2,2,IF(กรอกคะแนน!AD8=3,3,IF(กรอกคะแนน!AD8=4,4,))))</f>
        <v>2</v>
      </c>
      <c r="AE8" s="91">
        <f>IF(กรอกคะแนน!AE8=1,4,IF(กรอกคะแนน!AE8=2,3,IF(กรอกคะแนน!AE8=3,2,IF(กรอกคะแนน!AE8=4,1,))))</f>
        <v>2</v>
      </c>
      <c r="AF8" s="91">
        <f>IF(กรอกคะแนน!AF8=1,4,IF(กรอกคะแนน!AF8=2,3,IF(กรอกคะแนน!AF8=3,2,IF(กรอกคะแนน!AF8=4,1,))))</f>
        <v>3</v>
      </c>
      <c r="AG8" s="91">
        <f>IF(กรอกคะแนน!AG8=1,1,IF(กรอกคะแนน!AG8=2,2,IF(กรอกคะแนน!AG8=3,3,IF(กรอกคะแนน!AG8=4,4,))))</f>
        <v>2</v>
      </c>
      <c r="AH8" s="91">
        <f>IF(กรอกคะแนน!AH8=1,4,IF(กรอกคะแนน!AH8=2,3,IF(กรอกคะแนน!AH8=3,2,IF(กรอกคะแนน!AH8=4,1,))))</f>
        <v>3</v>
      </c>
      <c r="AI8" s="93">
        <f>IF(กรอกคะแนน!AI8=1,4,IF(กรอกคะแนน!AI8=2,3,IF(กรอกคะแนน!AI8=3,2,IF(กรอกคะแนน!AI8=4,1,))))</f>
        <v>3</v>
      </c>
      <c r="AJ8" s="94">
        <f>IF(กรอกคะแนน!AJ8=1,1,IF(กรอกคะแนน!AJ8=2,2,IF(กรอกคะแนน!AJ8=3,3,IF(กรอกคะแนน!AJ8=4,4,))))</f>
        <v>4</v>
      </c>
      <c r="AK8" s="91">
        <f>IF(กรอกคะแนน!AK8=1,1,IF(กรอกคะแนน!AK8=2,2,IF(กรอกคะแนน!AK8=3,3,IF(กรอกคะแนน!AK8=4,4,))))</f>
        <v>4</v>
      </c>
      <c r="AL8" s="91">
        <f>IF(กรอกคะแนน!AL8=1,4,IF(กรอกคะแนน!AL8=2,3,IF(กรอกคะแนน!AL8=3,2,IF(กรอกคะแนน!AL8=4,1,))))</f>
        <v>2</v>
      </c>
      <c r="AM8" s="91">
        <f>IF(กรอกคะแนน!AM8=1,1,IF(กรอกคะแนน!AM8=2,2,IF(กรอกคะแนน!AM8=3,3,IF(กรอกคะแนน!AM8=4,4,))))</f>
        <v>3</v>
      </c>
      <c r="AN8" s="91">
        <f>IF(กรอกคะแนน!AN8=1,4,IF(กรอกคะแนน!AN8=2,3,IF(กรอกคะแนน!AN8=3,2,IF(กรอกคะแนน!AN8=4,1,))))</f>
        <v>2</v>
      </c>
      <c r="AO8" s="92">
        <f>IF(กรอกคะแนน!AO8=1,1,IF(กรอกคะแนน!AO8=2,2,IF(กรอกคะแนน!AO8=3,3,IF(กรอกคะแนน!AO8=4,4,))))</f>
        <v>2</v>
      </c>
      <c r="AP8" s="89">
        <f>IF(กรอกคะแนน!AP8=1,4,IF(กรอกคะแนน!AP8=2,3,IF(กรอกคะแนน!AP8=3,2,IF(กรอกคะแนน!AP8=4,1,))))</f>
        <v>3</v>
      </c>
      <c r="AQ8" s="91">
        <f>IF(กรอกคะแนน!AQ8=1,1,IF(กรอกคะแนน!AQ8=2,2,IF(กรอกคะแนน!AQ8=3,3,IF(กรอกคะแนน!AQ8=4,4,))))</f>
        <v>2</v>
      </c>
      <c r="AR8" s="91">
        <f>IF(กรอกคะแนน!AR8=1,1,IF(กรอกคะแนน!AR8=2,2,IF(กรอกคะแนน!AR8=3,3,IF(กรอกคะแนน!AR8=4,4,))))</f>
        <v>2</v>
      </c>
      <c r="AS8" s="93">
        <f>IF(กรอกคะแนน!AS8=1,4,IF(กรอกคะแนน!AS8=2,3,IF(กรอกคะแนน!AS8=3,2,IF(กรอกคะแนน!AS8=4,1,))))</f>
        <v>3</v>
      </c>
      <c r="AT8" s="94">
        <f>IF(กรอกคะแนน!AT8=1,1,IF(กรอกคะแนน!AT8=2,2,IF(กรอกคะแนน!AT8=3,3,IF(กรอกคะแนน!AT8=4,4,))))</f>
        <v>3</v>
      </c>
      <c r="AU8" s="91">
        <f>IF(กรอกคะแนน!AU8=1,1,IF(กรอกคะแนน!AU8=2,2,IF(กรอกคะแนน!AU8=3,3,IF(กรอกคะแนน!AU8=4,4,))))</f>
        <v>3</v>
      </c>
      <c r="AV8" s="91">
        <f>IF(กรอกคะแนน!AV8=1,1,IF(กรอกคะแนน!AV8=2,2,IF(กรอกคะแนน!AV8=3,3,IF(กรอกคะแนน!AV8=4,4,))))</f>
        <v>2</v>
      </c>
      <c r="AW8" s="91">
        <f>IF(กรอกคะแนน!AW8=1,1,IF(กรอกคะแนน!AW8=2,2,IF(กรอกคะแนน!AW8=3,3,IF(กรอกคะแนน!AW8=4,4,))))</f>
        <v>2</v>
      </c>
      <c r="AX8" s="91">
        <f>IF(กรอกคะแนน!AX8=1,4,IF(กรอกคะแนน!AX8=2,3,IF(กรอกคะแนน!AX8=3,2,IF(กรอกคะแนน!AX8=4,1,))))</f>
        <v>3</v>
      </c>
      <c r="AY8" s="92">
        <f>IF(กรอกคะแนน!AY8=1,1,IF(กรอกคะแนน!AY8=2,2,IF(กรอกคะแนน!AY8=3,3,IF(กรอกคะแนน!AY8=4,4,))))</f>
        <v>4</v>
      </c>
      <c r="AZ8" s="89">
        <f>IF(กรอกคะแนน!AZ8=1,4,IF(กรอกคะแนน!AZ8=2,3,IF(กรอกคะแนน!AZ8=3,2,IF(กรอกคะแนน!AZ8=4,1,))))</f>
        <v>3</v>
      </c>
      <c r="BA8" s="91">
        <f>IF(กรอกคะแนน!BA8=1,1,IF(กรอกคะแนน!BA8=2,2,IF(กรอกคะแนน!BA8=3,3,IF(กรอกคะแนน!BA8=4,4,))))</f>
        <v>2</v>
      </c>
      <c r="BB8" s="91">
        <f>IF(กรอกคะแนน!BB8=1,4,IF(กรอกคะแนน!BB8=2,3,IF(กรอกคะแนน!BB8=3,2,IF(กรอกคะแนน!BB8=4,1,))))</f>
        <v>4</v>
      </c>
      <c r="BC8" s="91">
        <f>IF(กรอกคะแนน!BC8=1,1,IF(กรอกคะแนน!BC8=2,2,IF(กรอกคะแนน!BC8=3,3,IF(กรอกคะแนน!BC8=4,4,))))</f>
        <v>1</v>
      </c>
      <c r="BD8" s="91">
        <f>IF(กรอกคะแนน!BD8=1,4,IF(กรอกคะแนน!BD8=2,3,IF(กรอกคะแนน!BD8=3,2,IF(กรอกคะแนน!BD8=4,1,))))</f>
        <v>4</v>
      </c>
      <c r="BE8" s="93">
        <f>IF(กรอกคะแนน!BE8=1,4,IF(กรอกคะแนน!BE8=2,3,IF(กรอกคะแนน!BE8=3,2,IF(กรอกคะแนน!BE8=4,1,))))</f>
        <v>3</v>
      </c>
      <c r="BF8" s="143">
        <f t="shared" si="0"/>
        <v>13</v>
      </c>
      <c r="BG8" s="65">
        <f t="shared" si="1"/>
        <v>15</v>
      </c>
      <c r="BH8" s="65">
        <f t="shared" si="2"/>
        <v>19</v>
      </c>
      <c r="BI8" s="65">
        <f t="shared" si="3"/>
        <v>22</v>
      </c>
      <c r="BJ8" s="65">
        <f t="shared" si="4"/>
        <v>16</v>
      </c>
      <c r="BK8" s="65">
        <f t="shared" si="5"/>
        <v>15</v>
      </c>
      <c r="BL8" s="65"/>
      <c r="BM8" s="65"/>
      <c r="BN8" s="65">
        <f t="shared" si="6"/>
        <v>17</v>
      </c>
      <c r="BO8" s="65"/>
      <c r="BP8" s="65"/>
      <c r="BQ8" s="65"/>
      <c r="BR8" s="65">
        <f t="shared" si="7"/>
        <v>10</v>
      </c>
      <c r="BS8" s="65"/>
      <c r="BT8" s="65"/>
      <c r="BU8" s="65"/>
      <c r="BV8" s="65">
        <f t="shared" si="8"/>
        <v>17</v>
      </c>
      <c r="BW8" s="65"/>
      <c r="BX8" s="66">
        <f t="shared" si="9"/>
        <v>17</v>
      </c>
      <c r="BY8" s="8"/>
    </row>
    <row r="9" spans="1:77" s="9" customFormat="1" ht="18" customHeight="1">
      <c r="A9" s="141" t="s">
        <v>10</v>
      </c>
      <c r="B9" s="11" t="str">
        <f>กรอกคะแนน!B9</f>
        <v>14</v>
      </c>
      <c r="C9" s="12" t="str">
        <f>กรอกคะแนน!C9</f>
        <v>1633</v>
      </c>
      <c r="D9" s="13" t="str">
        <f>กรอกคะแนน!D9</f>
        <v>เด็กชายนรรภพ    พิมพา</v>
      </c>
      <c r="E9" s="144" t="str">
        <f>IF(กรอกคะแนน!E9=1,"ชาย","หญิง")</f>
        <v>หญิง</v>
      </c>
      <c r="F9" s="89">
        <f>IF(กรอกคะแนน!F9=1,1,IF(กรอกคะแนน!F9=2,2,IF(กรอกคะแนน!F9=3,3,IF(กรอกคะแนน!F9=4,4,))))</f>
        <v>4</v>
      </c>
      <c r="G9" s="91">
        <f>IF(กรอกคะแนน!G9=1,4,IF(กรอกคะแนน!G9=2,3,IF(กรอกคะแนน!G9=3,2,IF(กรอกคะแนน!G9=4,1,))))</f>
        <v>4</v>
      </c>
      <c r="H9" s="91">
        <f>IF(กรอกคะแนน!H9=1,4,IF(กรอกคะแนน!H9=2,3,IF(กรอกคะแนน!H9=3,2,IF(กรอกคะแนน!H9=4,1,))))</f>
        <v>4</v>
      </c>
      <c r="I9" s="91">
        <f>IF(กรอกคะแนน!I9=1,1,IF(กรอกคะแนน!I9=2,2,IF(กรอกคะแนน!I9=3,3,IF(กรอกคะแนน!I9=4,4,))))</f>
        <v>3</v>
      </c>
      <c r="J9" s="91">
        <f>IF(กรอกคะแนน!J9=1,4,IF(กรอกคะแนน!J9=2,3,IF(กรอกคะแนน!J9=3,2,IF(กรอกคะแนน!J9=4,1,))))</f>
        <v>4</v>
      </c>
      <c r="K9" s="93">
        <f>IF(กรอกคะแนน!K9=1,1,IF(กรอกคะแนน!K9=2,2,IF(กรอกคะแนน!K9=3,3,IF(กรอกคะแนน!K9=4,4,))))</f>
        <v>2</v>
      </c>
      <c r="L9" s="94">
        <f>IF(กรอกคะแนน!L9=1,1,IF(กรอกคะแนน!L9=2,2,IF(กรอกคะแนน!L9=3,3,IF(กรอกคะแนน!L9=4,4,))))</f>
        <v>1</v>
      </c>
      <c r="M9" s="91">
        <f>IF(กรอกคะแนน!M9=1,4,IF(กรอกคะแนน!M9=2,3,IF(กรอกคะแนน!M9=3,2,IF(กรอกคะแนน!M9=4,1,))))</f>
        <v>3</v>
      </c>
      <c r="N9" s="91">
        <f>IF(กรอกคะแนน!N9=1,4,IF(กรอกคะแนน!N9=2,3,IF(กรอกคะแนน!N9=3,2,IF(กรอกคะแนน!N9=4,1,))))</f>
        <v>3</v>
      </c>
      <c r="O9" s="91">
        <f>IF(กรอกคะแนน!O9=1,1,IF(กรอกคะแนน!O9=2,2,IF(กรอกคะแนน!O9=3,3,IF(กรอกคะแนน!O9=4,4,))))</f>
        <v>3</v>
      </c>
      <c r="P9" s="91">
        <f>IF(กรอกคะแนน!P9=1,4,IF(กรอกคะแนน!P9=2,3,IF(กรอกคะแนน!P9=3,2,IF(กรอกคะแนน!P9=4,1,))))</f>
        <v>3</v>
      </c>
      <c r="Q9" s="92">
        <f>IF(กรอกคะแนน!Q9=1,1,IF(กรอกคะแนน!Q9=2,2,IF(กรอกคะแนน!Q9=3,3,IF(กรอกคะแนน!Q9=4,4,))))</f>
        <v>2</v>
      </c>
      <c r="R9" s="89">
        <f>IF(กรอกคะแนน!R9=1,4,IF(กรอกคะแนน!R9=2,3,IF(กรอกคะแนน!R9=3,2,IF(กรอกคะแนน!R9=4,1,))))</f>
        <v>3</v>
      </c>
      <c r="S9" s="91">
        <f>IF(กรอกคะแนน!S9=1,1,IF(กรอกคะแนน!S9=2,2,IF(กรอกคะแนน!S9=3,3,IF(กรอกคะแนน!S9=4,4,))))</f>
        <v>2</v>
      </c>
      <c r="T9" s="91">
        <f>IF(กรอกคะแนน!T9=1,1,IF(กรอกคะแนน!T9=2,2,IF(กรอกคะแนน!T9=3,3,IF(กรอกคะแนน!T9=4,4,))))</f>
        <v>2</v>
      </c>
      <c r="U9" s="91">
        <f>IF(กรอกคะแนน!U9=1,4,IF(กรอกคะแนน!U9=2,3,IF(กรอกคะแนน!U9=3,2,IF(กรอกคะแนน!U9=4,1,))))</f>
        <v>3</v>
      </c>
      <c r="V9" s="91">
        <f>IF(กรอกคะแนน!V9=1,1,IF(กรอกคะแนน!V9=2,2,IF(กรอกคะแนน!V9=3,3,IF(กรอกคะแนน!V9=4,4,))))</f>
        <v>3</v>
      </c>
      <c r="W9" s="93">
        <f>IF(กรอกคะแนน!W9=1,4,IF(กรอกคะแนน!W9=2,3,IF(กรอกคะแนน!W9=3,2,IF(กรอกคะแนน!W9=4,1,))))</f>
        <v>4</v>
      </c>
      <c r="X9" s="94">
        <f>IF(กรอกคะแนน!X9=1,4,IF(กรอกคะแนน!X9=2,3,IF(กรอกคะแนน!X9=3,2,IF(กรอกคะแนน!X9=4,1,))))</f>
        <v>4</v>
      </c>
      <c r="Y9" s="91">
        <f>IF(กรอกคะแนน!Y9=1,1,IF(กรอกคะแนน!Y9=2,2,IF(กรอกคะแนน!Y9=3,3,IF(กรอกคะแนน!Y9=4,4,))))</f>
        <v>2</v>
      </c>
      <c r="Z9" s="91">
        <f>IF(กรอกคะแนน!Z9=1,4,IF(กรอกคะแนน!Z9=2,3,IF(กรอกคะแนน!Z9=3,2,IF(กรอกคะแนน!Z9=4,1,))))</f>
        <v>3</v>
      </c>
      <c r="AA9" s="91">
        <f>IF(กรอกคะแนน!AA9=1,1,IF(กรอกคะแนน!AA9=2,2,IF(กรอกคะแนน!AA9=3,3,IF(กรอกคะแนน!AA9=4,4,))))</f>
        <v>4</v>
      </c>
      <c r="AB9" s="91">
        <f>IF(กรอกคะแนน!AB9=1,1,IF(กรอกคะแนน!AB9=2,2,IF(กรอกคะแนน!AB9=3,3,IF(กรอกคะแนน!AB9=4,4,))))</f>
        <v>4</v>
      </c>
      <c r="AC9" s="92">
        <f>IF(กรอกคะแนน!AC9=1,4,IF(กรอกคะแนน!AC9=2,3,IF(กรอกคะแนน!AC9=3,2,IF(กรอกคะแนน!AC9=4,1,))))</f>
        <v>4</v>
      </c>
      <c r="AD9" s="89">
        <f>IF(กรอกคะแนน!AD9=1,1,IF(กรอกคะแนน!AD9=2,2,IF(กรอกคะแนน!AD9=3,3,IF(กรอกคะแนน!AD9=4,4,))))</f>
        <v>2</v>
      </c>
      <c r="AE9" s="91">
        <f>IF(กรอกคะแนน!AE9=1,4,IF(กรอกคะแนน!AE9=2,3,IF(กรอกคะแนน!AE9=3,2,IF(กรอกคะแนน!AE9=4,1,))))</f>
        <v>4</v>
      </c>
      <c r="AF9" s="91">
        <f>IF(กรอกคะแนน!AF9=1,4,IF(กรอกคะแนน!AF9=2,3,IF(กรอกคะแนน!AF9=3,2,IF(กรอกคะแนน!AF9=4,1,))))</f>
        <v>3</v>
      </c>
      <c r="AG9" s="91">
        <f>IF(กรอกคะแนน!AG9=1,1,IF(กรอกคะแนน!AG9=2,2,IF(กรอกคะแนน!AG9=3,3,IF(กรอกคะแนน!AG9=4,4,))))</f>
        <v>4</v>
      </c>
      <c r="AH9" s="91">
        <f>IF(กรอกคะแนน!AH9=1,4,IF(กรอกคะแนน!AH9=2,3,IF(กรอกคะแนน!AH9=3,2,IF(กรอกคะแนน!AH9=4,1,))))</f>
        <v>2</v>
      </c>
      <c r="AI9" s="93">
        <f>IF(กรอกคะแนน!AI9=1,4,IF(กรอกคะแนน!AI9=2,3,IF(กรอกคะแนน!AI9=3,2,IF(กรอกคะแนน!AI9=4,1,))))</f>
        <v>3</v>
      </c>
      <c r="AJ9" s="94">
        <f>IF(กรอกคะแนน!AJ9=1,1,IF(กรอกคะแนน!AJ9=2,2,IF(กรอกคะแนน!AJ9=3,3,IF(กรอกคะแนน!AJ9=4,4,))))</f>
        <v>2</v>
      </c>
      <c r="AK9" s="91">
        <f>IF(กรอกคะแนน!AK9=1,1,IF(กรอกคะแนน!AK9=2,2,IF(กรอกคะแนน!AK9=3,3,IF(กรอกคะแนน!AK9=4,4,))))</f>
        <v>4</v>
      </c>
      <c r="AL9" s="91">
        <f>IF(กรอกคะแนน!AL9=1,4,IF(กรอกคะแนน!AL9=2,3,IF(กรอกคะแนน!AL9=3,2,IF(กรอกคะแนน!AL9=4,1,))))</f>
        <v>4</v>
      </c>
      <c r="AM9" s="91">
        <f>IF(กรอกคะแนน!AM9=1,1,IF(กรอกคะแนน!AM9=2,2,IF(กรอกคะแนน!AM9=3,3,IF(กรอกคะแนน!AM9=4,4,))))</f>
        <v>4</v>
      </c>
      <c r="AN9" s="91">
        <f>IF(กรอกคะแนน!AN9=1,4,IF(กรอกคะแนน!AN9=2,3,IF(กรอกคะแนน!AN9=3,2,IF(กรอกคะแนน!AN9=4,1,))))</f>
        <v>3</v>
      </c>
      <c r="AO9" s="92">
        <f>IF(กรอกคะแนน!AO9=1,1,IF(กรอกคะแนน!AO9=2,2,IF(กรอกคะแนน!AO9=3,3,IF(กรอกคะแนน!AO9=4,4,))))</f>
        <v>3</v>
      </c>
      <c r="AP9" s="89">
        <f>IF(กรอกคะแนน!AP9=1,4,IF(กรอกคะแนน!AP9=2,3,IF(กรอกคะแนน!AP9=3,2,IF(กรอกคะแนน!AP9=4,1,))))</f>
        <v>4</v>
      </c>
      <c r="AQ9" s="91">
        <f>IF(กรอกคะแนน!AQ9=1,1,IF(กรอกคะแนน!AQ9=2,2,IF(กรอกคะแนน!AQ9=3,3,IF(กรอกคะแนน!AQ9=4,4,))))</f>
        <v>2</v>
      </c>
      <c r="AR9" s="91">
        <f>IF(กรอกคะแนน!AR9=1,1,IF(กรอกคะแนน!AR9=2,2,IF(กรอกคะแนน!AR9=3,3,IF(กรอกคะแนน!AR9=4,4,))))</f>
        <v>3</v>
      </c>
      <c r="AS9" s="93">
        <f>IF(กรอกคะแนน!AS9=1,4,IF(กรอกคะแนน!AS9=2,3,IF(กรอกคะแนน!AS9=3,2,IF(กรอกคะแนน!AS9=4,1,))))</f>
        <v>4</v>
      </c>
      <c r="AT9" s="94">
        <f>IF(กรอกคะแนน!AT9=1,1,IF(กรอกคะแนน!AT9=2,2,IF(กรอกคะแนน!AT9=3,3,IF(กรอกคะแนน!AT9=4,4,))))</f>
        <v>4</v>
      </c>
      <c r="AU9" s="91">
        <f>IF(กรอกคะแนน!AU9=1,1,IF(กรอกคะแนน!AU9=2,2,IF(กรอกคะแนน!AU9=3,3,IF(กรอกคะแนน!AU9=4,4,))))</f>
        <v>4</v>
      </c>
      <c r="AV9" s="91">
        <f>IF(กรอกคะแนน!AV9=1,1,IF(กรอกคะแนน!AV9=2,2,IF(กรอกคะแนน!AV9=3,3,IF(กรอกคะแนน!AV9=4,4,))))</f>
        <v>3</v>
      </c>
      <c r="AW9" s="91">
        <f>IF(กรอกคะแนน!AW9=1,1,IF(กรอกคะแนน!AW9=2,2,IF(กรอกคะแนน!AW9=3,3,IF(กรอกคะแนน!AW9=4,4,))))</f>
        <v>4</v>
      </c>
      <c r="AX9" s="91">
        <f>IF(กรอกคะแนน!AX9=1,4,IF(กรอกคะแนน!AX9=2,3,IF(กรอกคะแนน!AX9=3,2,IF(กรอกคะแนน!AX9=4,1,))))</f>
        <v>3</v>
      </c>
      <c r="AY9" s="92">
        <f>IF(กรอกคะแนน!AY9=1,1,IF(กรอกคะแนน!AY9=2,2,IF(กรอกคะแนน!AY9=3,3,IF(กรอกคะแนน!AY9=4,4,))))</f>
        <v>3</v>
      </c>
      <c r="AZ9" s="89">
        <f>IF(กรอกคะแนน!AZ9=1,4,IF(กรอกคะแนน!AZ9=2,3,IF(กรอกคะแนน!AZ9=3,2,IF(กรอกคะแนน!AZ9=4,1,))))</f>
        <v>4</v>
      </c>
      <c r="BA9" s="91">
        <f>IF(กรอกคะแนน!BA9=1,1,IF(กรอกคะแนน!BA9=2,2,IF(กรอกคะแนน!BA9=3,3,IF(กรอกคะแนน!BA9=4,4,))))</f>
        <v>2</v>
      </c>
      <c r="BB9" s="91">
        <f>IF(กรอกคะแนน!BB9=1,4,IF(กรอกคะแนน!BB9=2,3,IF(กรอกคะแนน!BB9=3,2,IF(กรอกคะแนน!BB9=4,1,))))</f>
        <v>1</v>
      </c>
      <c r="BC9" s="91">
        <f>IF(กรอกคะแนน!BC9=1,1,IF(กรอกคะแนน!BC9=2,2,IF(กรอกคะแนน!BC9=3,3,IF(กรอกคะแนน!BC9=4,4,))))</f>
        <v>4</v>
      </c>
      <c r="BD9" s="91">
        <f>IF(กรอกคะแนน!BD9=1,4,IF(กรอกคะแนน!BD9=2,3,IF(กรอกคะแนน!BD9=3,2,IF(กรอกคะแนน!BD9=4,1,))))</f>
        <v>3</v>
      </c>
      <c r="BE9" s="93">
        <f>IF(กรอกคะแนน!BE9=1,4,IF(กรอกคะแนน!BE9=2,3,IF(กรอกคะแนน!BE9=3,2,IF(กรอกคะแนน!BE9=4,1,))))</f>
        <v>3</v>
      </c>
      <c r="BF9" s="143">
        <f t="shared" si="0"/>
        <v>17</v>
      </c>
      <c r="BG9" s="65">
        <f t="shared" si="1"/>
        <v>21</v>
      </c>
      <c r="BH9" s="65">
        <f t="shared" si="2"/>
        <v>15</v>
      </c>
      <c r="BI9" s="65">
        <f t="shared" si="3"/>
        <v>17</v>
      </c>
      <c r="BJ9" s="65">
        <f t="shared" si="4"/>
        <v>21</v>
      </c>
      <c r="BK9" s="65">
        <f t="shared" si="5"/>
        <v>18</v>
      </c>
      <c r="BL9" s="65"/>
      <c r="BM9" s="65"/>
      <c r="BN9" s="65">
        <f t="shared" si="6"/>
        <v>20</v>
      </c>
      <c r="BO9" s="65"/>
      <c r="BP9" s="65"/>
      <c r="BQ9" s="65"/>
      <c r="BR9" s="65">
        <f t="shared" si="7"/>
        <v>13</v>
      </c>
      <c r="BS9" s="65"/>
      <c r="BT9" s="65"/>
      <c r="BU9" s="65"/>
      <c r="BV9" s="65">
        <f t="shared" si="8"/>
        <v>21</v>
      </c>
      <c r="BW9" s="65"/>
      <c r="BX9" s="66">
        <f t="shared" si="9"/>
        <v>17</v>
      </c>
      <c r="BY9" s="8"/>
    </row>
    <row r="10" spans="1:77" s="9" customFormat="1" ht="18" customHeight="1">
      <c r="A10" s="10" t="s">
        <v>11</v>
      </c>
      <c r="B10" s="11" t="str">
        <f>กรอกคะแนน!B10</f>
        <v>14</v>
      </c>
      <c r="C10" s="12" t="str">
        <f>กรอกคะแนน!C10</f>
        <v>1634</v>
      </c>
      <c r="D10" s="13" t="str">
        <f>กรอกคะแนน!D10</f>
        <v>เด็กชายปิยะ    เขม้นกสิกรรม</v>
      </c>
      <c r="E10" s="144" t="str">
        <f>IF(กรอกคะแนน!E10=1,"ชาย","หญิง")</f>
        <v>หญิง</v>
      </c>
      <c r="F10" s="89">
        <f>IF(กรอกคะแนน!F10=1,1,IF(กรอกคะแนน!F10=2,2,IF(กรอกคะแนน!F10=3,3,IF(กรอกคะแนน!F10=4,4,))))</f>
        <v>2</v>
      </c>
      <c r="G10" s="91">
        <f>IF(กรอกคะแนน!G10=1,4,IF(กรอกคะแนน!G10=2,3,IF(กรอกคะแนน!G10=3,2,IF(กรอกคะแนน!G10=4,1,))))</f>
        <v>3</v>
      </c>
      <c r="H10" s="91">
        <f>IF(กรอกคะแนน!H10=1,4,IF(กรอกคะแนน!H10=2,3,IF(กรอกคะแนน!H10=3,2,IF(กรอกคะแนน!H10=4,1,))))</f>
        <v>3</v>
      </c>
      <c r="I10" s="91">
        <f>IF(กรอกคะแนน!I10=1,1,IF(กรอกคะแนน!I10=2,2,IF(กรอกคะแนน!I10=3,3,IF(กรอกคะแนน!I10=4,4,))))</f>
        <v>4</v>
      </c>
      <c r="J10" s="91">
        <f>IF(กรอกคะแนน!J10=1,4,IF(กรอกคะแนน!J10=2,3,IF(กรอกคะแนน!J10=3,2,IF(กรอกคะแนน!J10=4,1,))))</f>
        <v>3</v>
      </c>
      <c r="K10" s="93">
        <f>IF(กรอกคะแนน!K10=1,1,IF(กรอกคะแนน!K10=2,2,IF(กรอกคะแนน!K10=3,3,IF(กรอกคะแนน!K10=4,4,))))</f>
        <v>3</v>
      </c>
      <c r="L10" s="94">
        <f>IF(กรอกคะแนน!L10=1,1,IF(กรอกคะแนน!L10=2,2,IF(กรอกคะแนน!L10=3,3,IF(กรอกคะแนน!L10=4,4,))))</f>
        <v>2</v>
      </c>
      <c r="M10" s="91">
        <f>IF(กรอกคะแนน!M10=1,4,IF(กรอกคะแนน!M10=2,3,IF(กรอกคะแนน!M10=3,2,IF(กรอกคะแนน!M10=4,1,))))</f>
        <v>3</v>
      </c>
      <c r="N10" s="91">
        <f>IF(กรอกคะแนน!N10=1,4,IF(กรอกคะแนน!N10=2,3,IF(กรอกคะแนน!N10=3,2,IF(กรอกคะแนน!N10=4,1,))))</f>
        <v>3</v>
      </c>
      <c r="O10" s="91">
        <f>IF(กรอกคะแนน!O10=1,1,IF(กรอกคะแนน!O10=2,2,IF(กรอกคะแนน!O10=3,3,IF(กรอกคะแนน!O10=4,4,))))</f>
        <v>2</v>
      </c>
      <c r="P10" s="91">
        <f>IF(กรอกคะแนน!P10=1,4,IF(กรอกคะแนน!P10=2,3,IF(กรอกคะแนน!P10=3,2,IF(กรอกคะแนน!P10=4,1,))))</f>
        <v>3</v>
      </c>
      <c r="Q10" s="92">
        <f>IF(กรอกคะแนน!Q10=1,1,IF(กรอกคะแนน!Q10=2,2,IF(กรอกคะแนน!Q10=3,3,IF(กรอกคะแนน!Q10=4,4,))))</f>
        <v>3</v>
      </c>
      <c r="R10" s="89">
        <f>IF(กรอกคะแนน!R10=1,4,IF(กรอกคะแนน!R10=2,3,IF(กรอกคะแนน!R10=3,2,IF(กรอกคะแนน!R10=4,1,))))</f>
        <v>2</v>
      </c>
      <c r="S10" s="91">
        <f>IF(กรอกคะแนน!S10=1,1,IF(กรอกคะแนน!S10=2,2,IF(กรอกคะแนน!S10=3,3,IF(กรอกคะแนน!S10=4,4,))))</f>
        <v>2</v>
      </c>
      <c r="T10" s="91">
        <f>IF(กรอกคะแนน!T10=1,1,IF(กรอกคะแนน!T10=2,2,IF(กรอกคะแนน!T10=3,3,IF(กรอกคะแนน!T10=4,4,))))</f>
        <v>4</v>
      </c>
      <c r="U10" s="91">
        <f>IF(กรอกคะแนน!U10=1,4,IF(กรอกคะแนน!U10=2,3,IF(กรอกคะแนน!U10=3,2,IF(กรอกคะแนน!U10=4,1,))))</f>
        <v>3</v>
      </c>
      <c r="V10" s="91">
        <f>IF(กรอกคะแนน!V10=1,1,IF(กรอกคะแนน!V10=2,2,IF(กรอกคะแนน!V10=3,3,IF(กรอกคะแนน!V10=4,4,))))</f>
        <v>2</v>
      </c>
      <c r="W10" s="93">
        <f>IF(กรอกคะแนน!W10=1,4,IF(กรอกคะแนน!W10=2,3,IF(กรอกคะแนน!W10=3,2,IF(กรอกคะแนน!W10=4,1,))))</f>
        <v>2</v>
      </c>
      <c r="X10" s="94">
        <f>IF(กรอกคะแนน!X10=1,4,IF(กรอกคะแนน!X10=2,3,IF(กรอกคะแนน!X10=3,2,IF(กรอกคะแนน!X10=4,1,))))</f>
        <v>2</v>
      </c>
      <c r="Y10" s="91">
        <f>IF(กรอกคะแนน!Y10=1,1,IF(กรอกคะแนน!Y10=2,2,IF(กรอกคะแนน!Y10=3,3,IF(กรอกคะแนน!Y10=4,4,))))</f>
        <v>4</v>
      </c>
      <c r="Z10" s="91">
        <f>IF(กรอกคะแนน!Z10=1,4,IF(กรอกคะแนน!Z10=2,3,IF(กรอกคะแนน!Z10=3,2,IF(กรอกคะแนน!Z10=4,1,))))</f>
        <v>2</v>
      </c>
      <c r="AA10" s="91">
        <f>IF(กรอกคะแนน!AA10=1,1,IF(กรอกคะแนน!AA10=2,2,IF(กรอกคะแนน!AA10=3,3,IF(กรอกคะแนน!AA10=4,4,))))</f>
        <v>2</v>
      </c>
      <c r="AB10" s="91">
        <f>IF(กรอกคะแนน!AB10=1,1,IF(กรอกคะแนน!AB10=2,2,IF(กรอกคะแนน!AB10=3,3,IF(กรอกคะแนน!AB10=4,4,))))</f>
        <v>2</v>
      </c>
      <c r="AC10" s="92">
        <f>IF(กรอกคะแนน!AC10=1,4,IF(กรอกคะแนน!AC10=2,3,IF(กรอกคะแนน!AC10=3,2,IF(กรอกคะแนน!AC10=4,1,))))</f>
        <v>2</v>
      </c>
      <c r="AD10" s="89">
        <f>IF(กรอกคะแนน!AD10=1,1,IF(กรอกคะแนน!AD10=2,2,IF(กรอกคะแนน!AD10=3,3,IF(กรอกคะแนน!AD10=4,4,))))</f>
        <v>2</v>
      </c>
      <c r="AE10" s="91">
        <f>IF(กรอกคะแนน!AE10=1,4,IF(กรอกคะแนน!AE10=2,3,IF(กรอกคะแนน!AE10=3,2,IF(กรอกคะแนน!AE10=4,1,))))</f>
        <v>1</v>
      </c>
      <c r="AF10" s="91">
        <f>IF(กรอกคะแนน!AF10=1,4,IF(กรอกคะแนน!AF10=2,3,IF(กรอกคะแนน!AF10=3,2,IF(กรอกคะแนน!AF10=4,1,))))</f>
        <v>3</v>
      </c>
      <c r="AG10" s="91">
        <f>IF(กรอกคะแนน!AG10=1,1,IF(กรอกคะแนน!AG10=2,2,IF(กรอกคะแนน!AG10=3,3,IF(กรอกคะแนน!AG10=4,4,))))</f>
        <v>3</v>
      </c>
      <c r="AH10" s="91">
        <f>IF(กรอกคะแนน!AH10=1,4,IF(กรอกคะแนน!AH10=2,3,IF(กรอกคะแนน!AH10=3,2,IF(กรอกคะแนน!AH10=4,1,))))</f>
        <v>3</v>
      </c>
      <c r="AI10" s="93">
        <f>IF(กรอกคะแนน!AI10=1,4,IF(กรอกคะแนน!AI10=2,3,IF(กรอกคะแนน!AI10=3,2,IF(กรอกคะแนน!AI10=4,1,))))</f>
        <v>3</v>
      </c>
      <c r="AJ10" s="94">
        <f>IF(กรอกคะแนน!AJ10=1,1,IF(กรอกคะแนน!AJ10=2,2,IF(กรอกคะแนน!AJ10=3,3,IF(กรอกคะแนน!AJ10=4,4,))))</f>
        <v>2</v>
      </c>
      <c r="AK10" s="91">
        <f>IF(กรอกคะแนน!AK10=1,1,IF(กรอกคะแนน!AK10=2,2,IF(กรอกคะแนน!AK10=3,3,IF(กรอกคะแนน!AK10=4,4,))))</f>
        <v>2</v>
      </c>
      <c r="AL10" s="91">
        <f>IF(กรอกคะแนน!AL10=1,4,IF(กรอกคะแนน!AL10=2,3,IF(กรอกคะแนน!AL10=3,2,IF(กรอกคะแนน!AL10=4,1,))))</f>
        <v>1</v>
      </c>
      <c r="AM10" s="91">
        <f>IF(กรอกคะแนน!AM10=1,1,IF(กรอกคะแนน!AM10=2,2,IF(กรอกคะแนน!AM10=3,3,IF(กรอกคะแนน!AM10=4,4,))))</f>
        <v>2</v>
      </c>
      <c r="AN10" s="91">
        <f>IF(กรอกคะแนน!AN10=1,4,IF(กรอกคะแนน!AN10=2,3,IF(กรอกคะแนน!AN10=3,2,IF(กรอกคะแนน!AN10=4,1,))))</f>
        <v>3</v>
      </c>
      <c r="AO10" s="92">
        <f>IF(กรอกคะแนน!AO10=1,1,IF(กรอกคะแนน!AO10=2,2,IF(กรอกคะแนน!AO10=3,3,IF(กรอกคะแนน!AO10=4,4,))))</f>
        <v>2</v>
      </c>
      <c r="AP10" s="89">
        <f>IF(กรอกคะแนน!AP10=1,4,IF(กรอกคะแนน!AP10=2,3,IF(กรอกคะแนน!AP10=3,2,IF(กรอกคะแนน!AP10=4,1,))))</f>
        <v>2</v>
      </c>
      <c r="AQ10" s="91">
        <f>IF(กรอกคะแนน!AQ10=1,1,IF(กรอกคะแนน!AQ10=2,2,IF(กรอกคะแนน!AQ10=3,3,IF(กรอกคะแนน!AQ10=4,4,))))</f>
        <v>2</v>
      </c>
      <c r="AR10" s="91">
        <f>IF(กรอกคะแนน!AR10=1,1,IF(กรอกคะแนน!AR10=2,2,IF(กรอกคะแนน!AR10=3,3,IF(กรอกคะแนน!AR10=4,4,))))</f>
        <v>2</v>
      </c>
      <c r="AS10" s="93">
        <f>IF(กรอกคะแนน!AS10=1,4,IF(กรอกคะแนน!AS10=2,3,IF(กรอกคะแนน!AS10=3,2,IF(กรอกคะแนน!AS10=4,1,))))</f>
        <v>4</v>
      </c>
      <c r="AT10" s="94">
        <f>IF(กรอกคะแนน!AT10=1,1,IF(กรอกคะแนน!AT10=2,2,IF(กรอกคะแนน!AT10=3,3,IF(กรอกคะแนน!AT10=4,4,))))</f>
        <v>4</v>
      </c>
      <c r="AU10" s="91">
        <f>IF(กรอกคะแนน!AU10=1,1,IF(กรอกคะแนน!AU10=2,2,IF(กรอกคะแนน!AU10=3,3,IF(กรอกคะแนน!AU10=4,4,))))</f>
        <v>4</v>
      </c>
      <c r="AV10" s="91">
        <f>IF(กรอกคะแนน!AV10=1,1,IF(กรอกคะแนน!AV10=2,2,IF(กรอกคะแนน!AV10=3,3,IF(กรอกคะแนน!AV10=4,4,))))</f>
        <v>3</v>
      </c>
      <c r="AW10" s="91">
        <f>IF(กรอกคะแนน!AW10=1,1,IF(กรอกคะแนน!AW10=2,2,IF(กรอกคะแนน!AW10=3,3,IF(กรอกคะแนน!AW10=4,4,))))</f>
        <v>4</v>
      </c>
      <c r="AX10" s="91">
        <f>IF(กรอกคะแนน!AX10=1,4,IF(กรอกคะแนน!AX10=2,3,IF(กรอกคะแนน!AX10=3,2,IF(กรอกคะแนน!AX10=4,1,))))</f>
        <v>3</v>
      </c>
      <c r="AY10" s="92">
        <f>IF(กรอกคะแนน!AY10=1,1,IF(กรอกคะแนน!AY10=2,2,IF(กรอกคะแนน!AY10=3,3,IF(กรอกคะแนน!AY10=4,4,))))</f>
        <v>3</v>
      </c>
      <c r="AZ10" s="89">
        <f>IF(กรอกคะแนน!AZ10=1,4,IF(กรอกคะแนน!AZ10=2,3,IF(กรอกคะแนน!AZ10=3,2,IF(กรอกคะแนน!AZ10=4,1,))))</f>
        <v>2</v>
      </c>
      <c r="BA10" s="91">
        <f>IF(กรอกคะแนน!BA10=1,1,IF(กรอกคะแนน!BA10=2,2,IF(กรอกคะแนน!BA10=3,3,IF(กรอกคะแนน!BA10=4,4,))))</f>
        <v>2</v>
      </c>
      <c r="BB10" s="91">
        <f>IF(กรอกคะแนน!BB10=1,4,IF(กรอกคะแนน!BB10=2,3,IF(กรอกคะแนน!BB10=3,2,IF(กรอกคะแนน!BB10=4,1,))))</f>
        <v>3</v>
      </c>
      <c r="BC10" s="91">
        <f>IF(กรอกคะแนน!BC10=1,1,IF(กรอกคะแนน!BC10=2,2,IF(กรอกคะแนน!BC10=3,3,IF(กรอกคะแนน!BC10=4,4,))))</f>
        <v>4</v>
      </c>
      <c r="BD10" s="91">
        <f>IF(กรอกคะแนน!BD10=1,4,IF(กรอกคะแนน!BD10=2,3,IF(กรอกคะแนน!BD10=3,2,IF(กรอกคะแนน!BD10=4,1,))))</f>
        <v>2</v>
      </c>
      <c r="BE10" s="93">
        <f>IF(กรอกคะแนน!BE10=1,4,IF(กรอกคะแนน!BE10=2,3,IF(กรอกคะแนน!BE10=3,2,IF(กรอกคะแนน!BE10=4,1,))))</f>
        <v>2</v>
      </c>
      <c r="BF10" s="143">
        <f t="shared" si="0"/>
        <v>12</v>
      </c>
      <c r="BG10" s="65">
        <f t="shared" si="1"/>
        <v>18</v>
      </c>
      <c r="BH10" s="65">
        <f t="shared" si="2"/>
        <v>16</v>
      </c>
      <c r="BI10" s="65">
        <f t="shared" si="3"/>
        <v>15</v>
      </c>
      <c r="BJ10" s="65">
        <f t="shared" si="4"/>
        <v>14</v>
      </c>
      <c r="BK10" s="65">
        <f t="shared" si="5"/>
        <v>15</v>
      </c>
      <c r="BL10" s="65"/>
      <c r="BM10" s="65"/>
      <c r="BN10" s="65">
        <f t="shared" si="6"/>
        <v>12</v>
      </c>
      <c r="BO10" s="65"/>
      <c r="BP10" s="65"/>
      <c r="BQ10" s="65"/>
      <c r="BR10" s="65">
        <f t="shared" si="7"/>
        <v>10</v>
      </c>
      <c r="BS10" s="65"/>
      <c r="BT10" s="65"/>
      <c r="BU10" s="65"/>
      <c r="BV10" s="65">
        <f t="shared" si="8"/>
        <v>21</v>
      </c>
      <c r="BW10" s="65"/>
      <c r="BX10" s="66">
        <f t="shared" si="9"/>
        <v>15</v>
      </c>
      <c r="BY10" s="8"/>
    </row>
    <row r="11" spans="1:77" s="9" customFormat="1" ht="18" customHeight="1">
      <c r="A11" s="10" t="s">
        <v>12</v>
      </c>
      <c r="B11" s="11" t="str">
        <f>กรอกคะแนน!B16</f>
        <v>14</v>
      </c>
      <c r="C11" s="12" t="str">
        <f>กรอกคะแนน!C11</f>
        <v>1635</v>
      </c>
      <c r="D11" s="13" t="str">
        <f>กรอกคะแนน!D11</f>
        <v>เด็กชายพีระพงษ์    ปาละสอน</v>
      </c>
      <c r="E11" s="144" t="str">
        <f>IF(กรอกคะแนน!E11=1,"ชาย","หญิง")</f>
        <v>หญิง</v>
      </c>
      <c r="F11" s="89">
        <f>IF(กรอกคะแนน!F13=1,1,IF(กรอกคะแนน!F13=2,2,IF(กรอกคะแนน!F13=3,3,IF(กรอกคะแนน!F13=4,4,))))</f>
        <v>2</v>
      </c>
      <c r="G11" s="91">
        <f>IF(กรอกคะแนน!G13=1,4,IF(กรอกคะแนน!G13=2,3,IF(กรอกคะแนน!G13=3,2,IF(กรอกคะแนน!G13=4,1,))))</f>
        <v>3</v>
      </c>
      <c r="H11" s="91">
        <f>IF(กรอกคะแนน!H13=1,4,IF(กรอกคะแนน!H13=2,3,IF(กรอกคะแนน!H13=3,2,IF(กรอกคะแนน!H13=4,1,))))</f>
        <v>2</v>
      </c>
      <c r="I11" s="91">
        <f>IF(กรอกคะแนน!I13=1,1,IF(กรอกคะแนน!I13=2,2,IF(กรอกคะแนน!I13=3,3,IF(กรอกคะแนน!I13=4,4,))))</f>
        <v>2</v>
      </c>
      <c r="J11" s="91">
        <f>IF(กรอกคะแนน!J13=1,4,IF(กรอกคะแนน!J13=2,3,IF(กรอกคะแนน!J13=3,2,IF(กรอกคะแนน!J13=4,1,))))</f>
        <v>3</v>
      </c>
      <c r="K11" s="93">
        <f>IF(กรอกคะแนน!K13=1,1,IF(กรอกคะแนน!K13=2,2,IF(กรอกคะแนน!K13=3,3,IF(กรอกคะแนน!K13=4,4,))))</f>
        <v>2</v>
      </c>
      <c r="L11" s="94">
        <f>IF(กรอกคะแนน!L11=1,1,IF(กรอกคะแนน!L11=2,2,IF(กรอกคะแนน!L11=3,3,IF(กรอกคะแนน!L11=4,4,))))</f>
        <v>3</v>
      </c>
      <c r="M11" s="91">
        <f>IF(กรอกคะแนน!M11=1,4,IF(กรอกคะแนน!M11=2,3,IF(กรอกคะแนน!M11=3,2,IF(กรอกคะแนน!M11=4,1,))))</f>
        <v>3</v>
      </c>
      <c r="N11" s="91">
        <f>IF(กรอกคะแนน!N11=1,4,IF(กรอกคะแนน!N11=2,3,IF(กรอกคะแนน!N11=3,2,IF(กรอกคะแนน!N11=4,1,))))</f>
        <v>2</v>
      </c>
      <c r="O11" s="91">
        <f>IF(กรอกคะแนน!O11=1,1,IF(กรอกคะแนน!O11=2,2,IF(กรอกคะแนน!O11=3,3,IF(กรอกคะแนน!O11=4,4,))))</f>
        <v>3</v>
      </c>
      <c r="P11" s="91">
        <f>IF(กรอกคะแนน!P11=1,4,IF(กรอกคะแนน!P11=2,3,IF(กรอกคะแนน!P11=3,2,IF(กรอกคะแนน!P11=4,1,))))</f>
        <v>4</v>
      </c>
      <c r="Q11" s="92">
        <f>IF(กรอกคะแนน!Q11=1,1,IF(กรอกคะแนน!Q11=2,2,IF(กรอกคะแนน!Q11=3,3,IF(กรอกคะแนน!Q11=4,4,))))</f>
        <v>2</v>
      </c>
      <c r="R11" s="89">
        <f>IF(กรอกคะแนน!R11=1,4,IF(กรอกคะแนน!R11=2,3,IF(กรอกคะแนน!R11=3,2,IF(กรอกคะแนน!R11=4,1,))))</f>
        <v>3</v>
      </c>
      <c r="S11" s="91">
        <f>IF(กรอกคะแนน!S11=1,1,IF(กรอกคะแนน!S11=2,2,IF(กรอกคะแนน!S11=3,3,IF(กรอกคะแนน!S11=4,4,))))</f>
        <v>4</v>
      </c>
      <c r="T11" s="91">
        <f>IF(กรอกคะแนน!T11=1,1,IF(กรอกคะแนน!T11=2,2,IF(กรอกคะแนน!T11=3,3,IF(กรอกคะแนน!T11=4,4,))))</f>
        <v>4</v>
      </c>
      <c r="U11" s="91">
        <f>IF(กรอกคะแนน!U11=1,4,IF(กรอกคะแนน!U11=2,3,IF(กรอกคะแนน!U11=3,2,IF(กรอกคะแนน!U11=4,1,))))</f>
        <v>3</v>
      </c>
      <c r="V11" s="91">
        <f>IF(กรอกคะแนน!V11=1,1,IF(กรอกคะแนน!V11=2,2,IF(กรอกคะแนน!V11=3,3,IF(กรอกคะแนน!V11=4,4,))))</f>
        <v>2</v>
      </c>
      <c r="W11" s="93">
        <f>IF(กรอกคะแนน!W11=1,4,IF(กรอกคะแนน!W11=2,3,IF(กรอกคะแนน!W11=3,2,IF(กรอกคะแนน!W11=4,1,))))</f>
        <v>3</v>
      </c>
      <c r="X11" s="94">
        <f>IF(กรอกคะแนน!X11=1,4,IF(กรอกคะแนน!X11=2,3,IF(กรอกคะแนน!X11=3,2,IF(กรอกคะแนน!X11=4,1,))))</f>
        <v>2</v>
      </c>
      <c r="Y11" s="91">
        <f>IF(กรอกคะแนน!Y11=1,1,IF(กรอกคะแนน!Y11=2,2,IF(กรอกคะแนน!Y11=3,3,IF(กรอกคะแนน!Y11=4,4,))))</f>
        <v>4</v>
      </c>
      <c r="Z11" s="91">
        <f>IF(กรอกคะแนน!Z11=1,4,IF(กรอกคะแนน!Z11=2,3,IF(กรอกคะแนน!Z11=3,2,IF(กรอกคะแนน!Z11=4,1,))))</f>
        <v>1</v>
      </c>
      <c r="AA11" s="91">
        <f>IF(กรอกคะแนน!AA11=1,1,IF(กรอกคะแนน!AA11=2,2,IF(กรอกคะแนน!AA11=3,3,IF(กรอกคะแนน!AA11=4,4,))))</f>
        <v>2</v>
      </c>
      <c r="AB11" s="91">
        <f>IF(กรอกคะแนน!AB11=1,1,IF(กรอกคะแนน!AB11=2,2,IF(กรอกคะแนน!AB11=3,3,IF(กรอกคะแนน!AB11=4,4,))))</f>
        <v>2</v>
      </c>
      <c r="AC11" s="92">
        <f>IF(กรอกคะแนน!AC11=1,4,IF(กรอกคะแนน!AC11=2,3,IF(กรอกคะแนน!AC11=3,2,IF(กรอกคะแนน!AC11=4,1,))))</f>
        <v>4</v>
      </c>
      <c r="AD11" s="89">
        <f>IF(กรอกคะแนน!AD11=1,1,IF(กรอกคะแนน!AD11=2,2,IF(กรอกคะแนน!AD11=3,3,IF(กรอกคะแนน!AD11=4,4,))))</f>
        <v>2</v>
      </c>
      <c r="AE11" s="91">
        <f>IF(กรอกคะแนน!AE11=1,4,IF(กรอกคะแนน!AE11=2,3,IF(กรอกคะแนน!AE11=3,2,IF(กรอกคะแนน!AE11=4,1,))))</f>
        <v>3</v>
      </c>
      <c r="AF11" s="91">
        <f>IF(กรอกคะแนน!AF11=1,4,IF(กรอกคะแนน!AF11=2,3,IF(กรอกคะแนน!AF11=3,2,IF(กรอกคะแนน!AF11=4,1,))))</f>
        <v>3</v>
      </c>
      <c r="AG11" s="91">
        <f>IF(กรอกคะแนน!AG11=1,1,IF(กรอกคะแนน!AG11=2,2,IF(กรอกคะแนน!AG11=3,3,IF(กรอกคะแนน!AG11=4,4,))))</f>
        <v>2</v>
      </c>
      <c r="AH11" s="91">
        <f>IF(กรอกคะแนน!AH11=1,4,IF(กรอกคะแนน!AH11=2,3,IF(กรอกคะแนน!AH11=3,2,IF(กรอกคะแนน!AH11=4,1,))))</f>
        <v>3</v>
      </c>
      <c r="AI11" s="93">
        <f>IF(กรอกคะแนน!AI11=1,4,IF(กรอกคะแนน!AI11=2,3,IF(กรอกคะแนน!AI11=3,2,IF(กรอกคะแนน!AI11=4,1,))))</f>
        <v>2</v>
      </c>
      <c r="AJ11" s="94">
        <f>IF(กรอกคะแนน!AJ11=1,1,IF(กรอกคะแนน!AJ11=2,2,IF(กรอกคะแนน!AJ11=3,3,IF(กรอกคะแนน!AJ11=4,4,))))</f>
        <v>3</v>
      </c>
      <c r="AK11" s="91">
        <f>IF(กรอกคะแนน!AK11=1,1,IF(กรอกคะแนน!AK11=2,2,IF(กรอกคะแนน!AK11=3,3,IF(กรอกคะแนน!AK11=4,4,))))</f>
        <v>3</v>
      </c>
      <c r="AL11" s="91">
        <f>IF(กรอกคะแนน!AL11=1,4,IF(กรอกคะแนน!AL11=2,3,IF(กรอกคะแนน!AL11=3,2,IF(กรอกคะแนน!AL11=4,1,))))</f>
        <v>3</v>
      </c>
      <c r="AM11" s="91">
        <f>IF(กรอกคะแนน!AM11=1,1,IF(กรอกคะแนน!AM11=2,2,IF(กรอกคะแนน!AM11=3,3,IF(กรอกคะแนน!AM11=4,4,))))</f>
        <v>2</v>
      </c>
      <c r="AN11" s="91">
        <f>IF(กรอกคะแนน!AN11=1,4,IF(กรอกคะแนน!AN11=2,3,IF(กรอกคะแนน!AN11=3,2,IF(กรอกคะแนน!AN11=4,1,))))</f>
        <v>3</v>
      </c>
      <c r="AO11" s="92">
        <f>IF(กรอกคะแนน!AO11=1,1,IF(กรอกคะแนน!AO11=2,2,IF(กรอกคะแนน!AO11=3,3,IF(กรอกคะแนน!AO11=4,4,))))</f>
        <v>2</v>
      </c>
      <c r="AP11" s="89">
        <f>IF(กรอกคะแนน!AP11=1,4,IF(กรอกคะแนน!AP11=2,3,IF(กรอกคะแนน!AP11=3,2,IF(กรอกคะแนน!AP11=4,1,))))</f>
        <v>2</v>
      </c>
      <c r="AQ11" s="91">
        <f>IF(กรอกคะแนน!AQ11=1,1,IF(กรอกคะแนน!AQ11=2,2,IF(กรอกคะแนน!AQ11=3,3,IF(กรอกคะแนน!AQ11=4,4,))))</f>
        <v>2</v>
      </c>
      <c r="AR11" s="91">
        <f>IF(กรอกคะแนน!AR11=1,1,IF(กรอกคะแนน!AR11=2,2,IF(กรอกคะแนน!AR11=3,3,IF(กรอกคะแนน!AR11=4,4,))))</f>
        <v>4</v>
      </c>
      <c r="AS11" s="93">
        <f>IF(กรอกคะแนน!AS11=1,4,IF(กรอกคะแนน!AS11=2,3,IF(กรอกคะแนน!AS11=3,2,IF(กรอกคะแนน!AS11=4,1,))))</f>
        <v>2</v>
      </c>
      <c r="AT11" s="94">
        <f>IF(กรอกคะแนน!AT11=1,1,IF(กรอกคะแนน!AT11=2,2,IF(กรอกคะแนน!AT11=3,3,IF(กรอกคะแนน!AT11=4,4,))))</f>
        <v>4</v>
      </c>
      <c r="AU11" s="91">
        <f>IF(กรอกคะแนน!AU11=1,1,IF(กรอกคะแนน!AU11=2,2,IF(กรอกคะแนน!AU11=3,3,IF(กรอกคะแนน!AU11=4,4,))))</f>
        <v>4</v>
      </c>
      <c r="AV11" s="91">
        <f>IF(กรอกคะแนน!AV11=1,1,IF(กรอกคะแนน!AV11=2,2,IF(กรอกคะแนน!AV11=3,3,IF(กรอกคะแนน!AV11=4,4,))))</f>
        <v>3</v>
      </c>
      <c r="AW11" s="91">
        <f>IF(กรอกคะแนน!AW11=1,1,IF(กรอกคะแนน!AW11=2,2,IF(กรอกคะแนน!AW11=3,3,IF(กรอกคะแนน!AW11=4,4,))))</f>
        <v>4</v>
      </c>
      <c r="AX11" s="91">
        <f>IF(กรอกคะแนน!AX11=1,4,IF(กรอกคะแนน!AX11=2,3,IF(กรอกคะแนน!AX11=3,2,IF(กรอกคะแนน!AX11=4,1,))))</f>
        <v>3</v>
      </c>
      <c r="AY11" s="92">
        <f>IF(กรอกคะแนน!AY11=1,1,IF(กรอกคะแนน!AY11=2,2,IF(กรอกคะแนน!AY11=3,3,IF(กรอกคะแนน!AY11=4,4,))))</f>
        <v>3</v>
      </c>
      <c r="AZ11" s="89">
        <f>IF(กรอกคะแนน!AZ11=1,4,IF(กรอกคะแนน!AZ11=2,3,IF(กรอกคะแนน!AZ11=3,2,IF(กรอกคะแนน!AZ11=4,1,))))</f>
        <v>3</v>
      </c>
      <c r="BA11" s="91">
        <f>IF(กรอกคะแนน!BA11=1,1,IF(กรอกคะแนน!BA11=2,2,IF(กรอกคะแนน!BA11=3,3,IF(กรอกคะแนน!BA11=4,4,))))</f>
        <v>3</v>
      </c>
      <c r="BB11" s="91">
        <f>IF(กรอกคะแนน!BB11=1,4,IF(กรอกคะแนน!BB11=2,3,IF(กรอกคะแนน!BB11=3,2,IF(กรอกคะแนน!BB11=4,1,))))</f>
        <v>3</v>
      </c>
      <c r="BC11" s="91">
        <f>IF(กรอกคะแนน!BC11=1,1,IF(กรอกคะแนน!BC11=2,2,IF(กรอกคะแนน!BC11=3,3,IF(กรอกคะแนน!BC11=4,4,))))</f>
        <v>2</v>
      </c>
      <c r="BD11" s="91">
        <f>IF(กรอกคะแนน!BD11=1,4,IF(กรอกคะแนน!BD11=2,3,IF(กรอกคะแนน!BD11=3,2,IF(กรอกคะแนน!BD11=4,1,))))</f>
        <v>3</v>
      </c>
      <c r="BE11" s="93">
        <f>IF(กรอกคะแนน!BE11=1,4,IF(กรอกคะแนน!BE11=2,3,IF(กรอกคะแนน!BE11=3,2,IF(กรอกคะแนน!BE11=4,1,))))</f>
        <v>3</v>
      </c>
      <c r="BF11" s="143">
        <f t="shared" si="0"/>
        <v>14</v>
      </c>
      <c r="BG11" s="65">
        <f t="shared" si="1"/>
        <v>14</v>
      </c>
      <c r="BH11" s="65">
        <f t="shared" si="2"/>
        <v>17</v>
      </c>
      <c r="BI11" s="65">
        <f t="shared" si="3"/>
        <v>19</v>
      </c>
      <c r="BJ11" s="65">
        <f t="shared" si="4"/>
        <v>15</v>
      </c>
      <c r="BK11" s="65">
        <f t="shared" si="5"/>
        <v>15</v>
      </c>
      <c r="BL11" s="65"/>
      <c r="BM11" s="65"/>
      <c r="BN11" s="65">
        <f t="shared" si="6"/>
        <v>16</v>
      </c>
      <c r="BO11" s="65"/>
      <c r="BP11" s="65"/>
      <c r="BQ11" s="65"/>
      <c r="BR11" s="65">
        <f t="shared" si="7"/>
        <v>10</v>
      </c>
      <c r="BS11" s="65"/>
      <c r="BT11" s="65"/>
      <c r="BU11" s="65"/>
      <c r="BV11" s="65">
        <f t="shared" si="8"/>
        <v>21</v>
      </c>
      <c r="BW11" s="65"/>
      <c r="BX11" s="66">
        <f t="shared" si="9"/>
        <v>17</v>
      </c>
      <c r="BY11" s="8"/>
    </row>
    <row r="12" spans="1:77" s="9" customFormat="1" ht="18" customHeight="1">
      <c r="A12" s="10" t="s">
        <v>13</v>
      </c>
      <c r="B12" s="11" t="str">
        <f>กรอกคะแนน!B12</f>
        <v>14</v>
      </c>
      <c r="C12" s="12" t="str">
        <f>กรอกคะแนน!C12</f>
        <v>1636</v>
      </c>
      <c r="D12" s="13" t="str">
        <f>กรอกคะแนน!D12</f>
        <v>เด็กชายวิษณุ    ยมนา</v>
      </c>
      <c r="E12" s="144" t="str">
        <f>IF(กรอกคะแนน!E12=1,"ชาย","หญิง")</f>
        <v>หญิง</v>
      </c>
      <c r="F12" s="89">
        <f>IF(กรอกคะแนน!F12=1,1,IF(กรอกคะแนน!F12=2,2,IF(กรอกคะแนน!F12=3,3,IF(กรอกคะแนน!F12=4,4,))))</f>
        <v>2</v>
      </c>
      <c r="G12" s="91">
        <f>IF(กรอกคะแนน!G12=1,4,IF(กรอกคะแนน!G12=2,3,IF(กรอกคะแนน!G12=3,2,IF(กรอกคะแนน!G12=4,1,))))</f>
        <v>4</v>
      </c>
      <c r="H12" s="91">
        <f>IF(กรอกคะแนน!H12=1,4,IF(กรอกคะแนน!H12=2,3,IF(กรอกคะแนน!H12=3,2,IF(กรอกคะแนน!H12=4,1,))))</f>
        <v>4</v>
      </c>
      <c r="I12" s="91">
        <f>IF(กรอกคะแนน!I12=1,1,IF(กรอกคะแนน!I12=2,2,IF(กรอกคะแนน!I12=3,3,IF(กรอกคะแนน!I12=4,4,))))</f>
        <v>3</v>
      </c>
      <c r="J12" s="91">
        <f>IF(กรอกคะแนน!J12=1,4,IF(กรอกคะแนน!J12=2,3,IF(กรอกคะแนน!J12=3,2,IF(กรอกคะแนน!J12=4,1,))))</f>
        <v>4</v>
      </c>
      <c r="K12" s="93">
        <f>IF(กรอกคะแนน!K12=1,1,IF(กรอกคะแนน!K12=2,2,IF(กรอกคะแนน!K12=3,3,IF(กรอกคะแนน!K12=4,4,))))</f>
        <v>2</v>
      </c>
      <c r="L12" s="94">
        <f>IF(กรอกคะแนน!L12=1,1,IF(กรอกคะแนน!L12=2,2,IF(กรอกคะแนน!L12=3,3,IF(กรอกคะแนน!L12=4,4,))))</f>
        <v>4</v>
      </c>
      <c r="M12" s="91">
        <f>IF(กรอกคะแนน!M12=1,4,IF(กรอกคะแนน!M12=2,3,IF(กรอกคะแนน!M12=3,2,IF(กรอกคะแนน!M12=4,1,))))</f>
        <v>3</v>
      </c>
      <c r="N12" s="91">
        <f>IF(กรอกคะแนน!N12=1,4,IF(กรอกคะแนน!N12=2,3,IF(กรอกคะแนน!N12=3,2,IF(กรอกคะแนน!N12=4,1,))))</f>
        <v>4</v>
      </c>
      <c r="O12" s="91">
        <f>IF(กรอกคะแนน!O12=1,1,IF(กรอกคะแนน!O12=2,2,IF(กรอกคะแนน!O12=3,3,IF(กรอกคะแนน!O12=4,4,))))</f>
        <v>2</v>
      </c>
      <c r="P12" s="91">
        <f>IF(กรอกคะแนน!P12=1,4,IF(กรอกคะแนน!P12=2,3,IF(กรอกคะแนน!P12=3,2,IF(กรอกคะแนน!P12=4,1,))))</f>
        <v>4</v>
      </c>
      <c r="Q12" s="92">
        <f>IF(กรอกคะแนน!Q12=1,1,IF(กรอกคะแนน!Q12=2,2,IF(กรอกคะแนน!Q12=3,3,IF(กรอกคะแนน!Q12=4,4,))))</f>
        <v>2</v>
      </c>
      <c r="R12" s="89">
        <f>IF(กรอกคะแนน!R12=1,4,IF(กรอกคะแนน!R12=2,3,IF(กรอกคะแนน!R12=3,2,IF(กรอกคะแนน!R12=4,1,))))</f>
        <v>2</v>
      </c>
      <c r="S12" s="91">
        <f>IF(กรอกคะแนน!S12=1,1,IF(กรอกคะแนน!S12=2,2,IF(กรอกคะแนน!S12=3,3,IF(กรอกคะแนน!S12=4,4,))))</f>
        <v>1</v>
      </c>
      <c r="T12" s="91">
        <f>IF(กรอกคะแนน!T12=1,1,IF(กรอกคะแนน!T12=2,2,IF(กรอกคะแนน!T12=3,3,IF(กรอกคะแนน!T12=4,4,))))</f>
        <v>3</v>
      </c>
      <c r="U12" s="91">
        <f>IF(กรอกคะแนน!U12=1,4,IF(กรอกคะแนน!U12=2,3,IF(กรอกคะแนน!U12=3,2,IF(กรอกคะแนน!U12=4,1,))))</f>
        <v>3</v>
      </c>
      <c r="V12" s="91">
        <f>IF(กรอกคะแนน!V12=1,1,IF(กรอกคะแนน!V12=2,2,IF(กรอกคะแนน!V12=3,3,IF(กรอกคะแนน!V12=4,4,))))</f>
        <v>4</v>
      </c>
      <c r="W12" s="93">
        <f>IF(กรอกคะแนน!W12=1,4,IF(กรอกคะแนน!W12=2,3,IF(กรอกคะแนน!W12=3,2,IF(กรอกคะแนน!W12=4,1,))))</f>
        <v>3</v>
      </c>
      <c r="X12" s="94">
        <f>IF(กรอกคะแนน!X12=1,4,IF(กรอกคะแนน!X12=2,3,IF(กรอกคะแนน!X12=3,2,IF(กรอกคะแนน!X12=4,1,))))</f>
        <v>3</v>
      </c>
      <c r="Y12" s="91">
        <f>IF(กรอกคะแนน!Y12=1,1,IF(กรอกคะแนน!Y12=2,2,IF(กรอกคะแนน!Y12=3,3,IF(กรอกคะแนน!Y12=4,4,))))</f>
        <v>3</v>
      </c>
      <c r="Z12" s="91">
        <f>IF(กรอกคะแนน!Z12=1,4,IF(กรอกคะแนน!Z12=2,3,IF(กรอกคะแนน!Z12=3,2,IF(กรอกคะแนน!Z12=4,1,))))</f>
        <v>3</v>
      </c>
      <c r="AA12" s="91">
        <f>IF(กรอกคะแนน!AA12=1,1,IF(กรอกคะแนน!AA12=2,2,IF(กรอกคะแนน!AA12=3,3,IF(กรอกคะแนน!AA12=4,4,))))</f>
        <v>3</v>
      </c>
      <c r="AB12" s="91">
        <f>IF(กรอกคะแนน!AB12=1,1,IF(กรอกคะแนน!AB12=2,2,IF(กรอกคะแนน!AB12=3,3,IF(กรอกคะแนน!AB12=4,4,))))</f>
        <v>3</v>
      </c>
      <c r="AC12" s="92">
        <f>IF(กรอกคะแนน!AC12=1,4,IF(กรอกคะแนน!AC12=2,3,IF(กรอกคะแนน!AC12=3,2,IF(กรอกคะแนน!AC12=4,1,))))</f>
        <v>4</v>
      </c>
      <c r="AD12" s="89">
        <f>IF(กรอกคะแนน!AD12=1,1,IF(กรอกคะแนน!AD12=2,2,IF(กรอกคะแนน!AD12=3,3,IF(กรอกคะแนน!AD12=4,4,))))</f>
        <v>2</v>
      </c>
      <c r="AE12" s="91">
        <f>IF(กรอกคะแนน!AE12=1,4,IF(กรอกคะแนน!AE12=2,3,IF(กรอกคะแนน!AE12=3,2,IF(กรอกคะแนน!AE12=4,1,))))</f>
        <v>3</v>
      </c>
      <c r="AF12" s="91">
        <f>IF(กรอกคะแนน!AF12=1,4,IF(กรอกคะแนน!AF12=2,3,IF(กรอกคะแนน!AF12=3,2,IF(กรอกคะแนน!AF12=4,1,))))</f>
        <v>2</v>
      </c>
      <c r="AG12" s="91">
        <f>IF(กรอกคะแนน!AG12=1,1,IF(กรอกคะแนน!AG12=2,2,IF(กรอกคะแนน!AG12=3,3,IF(กรอกคะแนน!AG12=4,4,))))</f>
        <v>4</v>
      </c>
      <c r="AH12" s="91">
        <f>IF(กรอกคะแนน!AH12=1,4,IF(กรอกคะแนน!AH12=2,3,IF(กรอกคะแนน!AH12=3,2,IF(กรอกคะแนน!AH12=4,1,))))</f>
        <v>2</v>
      </c>
      <c r="AI12" s="93">
        <f>IF(กรอกคะแนน!AI12=1,4,IF(กรอกคะแนน!AI12=2,3,IF(กรอกคะแนน!AI12=3,2,IF(กรอกคะแนน!AI12=4,1,))))</f>
        <v>4</v>
      </c>
      <c r="AJ12" s="94">
        <f>IF(กรอกคะแนน!AJ12=1,1,IF(กรอกคะแนน!AJ12=2,2,IF(กรอกคะแนน!AJ12=3,3,IF(กรอกคะแนน!AJ12=4,4,))))</f>
        <v>2</v>
      </c>
      <c r="AK12" s="91">
        <f>IF(กรอกคะแนน!AK12=1,1,IF(กรอกคะแนน!AK12=2,2,IF(กรอกคะแนน!AK12=3,3,IF(กรอกคะแนน!AK12=4,4,))))</f>
        <v>4</v>
      </c>
      <c r="AL12" s="91">
        <f>IF(กรอกคะแนน!AL12=1,4,IF(กรอกคะแนน!AL12=2,3,IF(กรอกคะแนน!AL12=3,2,IF(กรอกคะแนน!AL12=4,1,))))</f>
        <v>1</v>
      </c>
      <c r="AM12" s="91">
        <f>IF(กรอกคะแนน!AM12=1,1,IF(กรอกคะแนน!AM12=2,2,IF(กรอกคะแนน!AM12=3,3,IF(กรอกคะแนน!AM12=4,4,))))</f>
        <v>2</v>
      </c>
      <c r="AN12" s="91">
        <f>IF(กรอกคะแนน!AN12=1,4,IF(กรอกคะแนน!AN12=2,3,IF(กรอกคะแนน!AN12=3,2,IF(กรอกคะแนน!AN12=4,1,))))</f>
        <v>2</v>
      </c>
      <c r="AO12" s="92">
        <f>IF(กรอกคะแนน!AO12=1,1,IF(กรอกคะแนน!AO12=2,2,IF(กรอกคะแนน!AO12=3,3,IF(กรอกคะแนน!AO12=4,4,))))</f>
        <v>2</v>
      </c>
      <c r="AP12" s="89">
        <f>IF(กรอกคะแนน!AP12=1,4,IF(กรอกคะแนน!AP12=2,3,IF(กรอกคะแนน!AP12=3,2,IF(กรอกคะแนน!AP12=4,1,))))</f>
        <v>3</v>
      </c>
      <c r="AQ12" s="91">
        <f>IF(กรอกคะแนน!AQ12=1,1,IF(กรอกคะแนน!AQ12=2,2,IF(กรอกคะแนน!AQ12=3,3,IF(กรอกคะแนน!AQ12=4,4,))))</f>
        <v>2</v>
      </c>
      <c r="AR12" s="91">
        <f>IF(กรอกคะแนน!AR12=1,1,IF(กรอกคะแนน!AR12=2,2,IF(กรอกคะแนน!AR12=3,3,IF(กรอกคะแนน!AR12=4,4,))))</f>
        <v>3</v>
      </c>
      <c r="AS12" s="93">
        <f>IF(กรอกคะแนน!AS12=1,4,IF(กรอกคะแนน!AS12=2,3,IF(กรอกคะแนน!AS12=3,2,IF(กรอกคะแนน!AS12=4,1,))))</f>
        <v>3</v>
      </c>
      <c r="AT12" s="94">
        <f>IF(กรอกคะแนน!AT12=1,1,IF(กรอกคะแนน!AT12=2,2,IF(กรอกคะแนน!AT12=3,3,IF(กรอกคะแนน!AT12=4,4,))))</f>
        <v>3</v>
      </c>
      <c r="AU12" s="91">
        <f>IF(กรอกคะแนน!AU12=1,1,IF(กรอกคะแนน!AU12=2,2,IF(กรอกคะแนน!AU12=3,3,IF(กรอกคะแนน!AU12=4,4,))))</f>
        <v>4</v>
      </c>
      <c r="AV12" s="91">
        <f>IF(กรอกคะแนน!AV12=1,1,IF(กรอกคะแนน!AV12=2,2,IF(กรอกคะแนน!AV12=3,3,IF(กรอกคะแนน!AV12=4,4,))))</f>
        <v>3</v>
      </c>
      <c r="AW12" s="91">
        <f>IF(กรอกคะแนน!AW12=1,1,IF(กรอกคะแนน!AW12=2,2,IF(กรอกคะแนน!AW12=3,3,IF(กรอกคะแนน!AW12=4,4,))))</f>
        <v>4</v>
      </c>
      <c r="AX12" s="91">
        <f>IF(กรอกคะแนน!AX12=1,4,IF(กรอกคะแนน!AX12=2,3,IF(กรอกคะแนน!AX12=3,2,IF(กรอกคะแนน!AX12=4,1,))))</f>
        <v>4</v>
      </c>
      <c r="AY12" s="92">
        <f>IF(กรอกคะแนน!AY12=1,1,IF(กรอกคะแนน!AY12=2,2,IF(กรอกคะแนน!AY12=3,3,IF(กรอกคะแนน!AY12=4,4,))))</f>
        <v>3</v>
      </c>
      <c r="AZ12" s="89">
        <f>IF(กรอกคะแนน!AZ12=1,4,IF(กรอกคะแนน!AZ12=2,3,IF(กรอกคะแนน!AZ12=3,2,IF(กรอกคะแนน!AZ12=4,1,))))</f>
        <v>4</v>
      </c>
      <c r="BA12" s="91">
        <f>IF(กรอกคะแนน!BA12=1,1,IF(กรอกคะแนน!BA12=2,2,IF(กรอกคะแนน!BA12=3,3,IF(กรอกคะแนน!BA12=4,4,))))</f>
        <v>4</v>
      </c>
      <c r="BB12" s="91">
        <f>IF(กรอกคะแนน!BB12=1,4,IF(กรอกคะแนน!BB12=2,3,IF(กรอกคะแนน!BB12=3,2,IF(กรอกคะแนน!BB12=4,1,))))</f>
        <v>1</v>
      </c>
      <c r="BC12" s="91">
        <f>IF(กรอกคะแนน!BC12=1,1,IF(กรอกคะแนน!BC12=2,2,IF(กรอกคะแนน!BC12=3,3,IF(กรอกคะแนน!BC12=4,4,))))</f>
        <v>4</v>
      </c>
      <c r="BD12" s="91">
        <f>IF(กรอกคะแนน!BD12=1,4,IF(กรอกคะแนน!BD12=2,3,IF(กรอกคะแนน!BD12=3,2,IF(กรอกคะแนน!BD12=4,1,))))</f>
        <v>1</v>
      </c>
      <c r="BE12" s="93">
        <f>IF(กรอกคะแนน!BF25=1,4,IF(กรอกคะแนน!BF25=2,3,IF(กรอกคะแนน!BF25=3,2,IF(กรอกคะแนน!BF25=4,1,))))</f>
        <v>1</v>
      </c>
      <c r="BF12" s="143">
        <f t="shared" si="0"/>
        <v>11</v>
      </c>
      <c r="BG12" s="65">
        <f t="shared" si="1"/>
        <v>19</v>
      </c>
      <c r="BH12" s="65">
        <f t="shared" si="2"/>
        <v>19</v>
      </c>
      <c r="BI12" s="65">
        <f t="shared" si="3"/>
        <v>16</v>
      </c>
      <c r="BJ12" s="65">
        <f t="shared" si="4"/>
        <v>19</v>
      </c>
      <c r="BK12" s="65">
        <f t="shared" si="5"/>
        <v>17</v>
      </c>
      <c r="BL12" s="65"/>
      <c r="BM12" s="65"/>
      <c r="BN12" s="65">
        <f t="shared" si="6"/>
        <v>13</v>
      </c>
      <c r="BO12" s="65"/>
      <c r="BP12" s="65"/>
      <c r="BQ12" s="65"/>
      <c r="BR12" s="65">
        <f t="shared" si="7"/>
        <v>11</v>
      </c>
      <c r="BS12" s="65"/>
      <c r="BT12" s="65"/>
      <c r="BU12" s="65"/>
      <c r="BV12" s="65">
        <f t="shared" si="8"/>
        <v>21</v>
      </c>
      <c r="BW12" s="65"/>
      <c r="BX12" s="66">
        <f t="shared" si="9"/>
        <v>15</v>
      </c>
      <c r="BY12" s="8"/>
    </row>
    <row r="13" spans="1:77" s="9" customFormat="1" ht="18" customHeight="1">
      <c r="A13" s="10" t="s">
        <v>14</v>
      </c>
      <c r="B13" s="11" t="str">
        <f>กรอกคะแนน!B13</f>
        <v>14</v>
      </c>
      <c r="C13" s="12" t="str">
        <f>กรอกคะแนน!C13</f>
        <v>1637</v>
      </c>
      <c r="D13" s="13" t="str">
        <f>กรอกคะแนน!D13</f>
        <v>เด็กชายศิรวัฒน์    ปานกรด</v>
      </c>
      <c r="E13" s="144" t="str">
        <f>IF(กรอกคะแนน!E13=1,"ชาย","หญิง")</f>
        <v>หญิง</v>
      </c>
      <c r="F13" s="89">
        <f>IF(กรอกคะแนน!F13=1,1,IF(กรอกคะแนน!F13=2,2,IF(กรอกคะแนน!F13=3,3,IF(กรอกคะแนน!F13=4,4,))))</f>
        <v>2</v>
      </c>
      <c r="G13" s="91">
        <f>IF(กรอกคะแนน!G13=1,4,IF(กรอกคะแนน!G13=2,3,IF(กรอกคะแนน!G13=3,2,IF(กรอกคะแนน!G13=4,1,))))</f>
        <v>3</v>
      </c>
      <c r="H13" s="91">
        <f>IF(กรอกคะแนน!H13=1,4,IF(กรอกคะแนน!H13=2,3,IF(กรอกคะแนน!H13=3,2,IF(กรอกคะแนน!H13=4,1,))))</f>
        <v>2</v>
      </c>
      <c r="I13" s="91">
        <f>IF(กรอกคะแนน!I13=1,1,IF(กรอกคะแนน!I13=2,2,IF(กรอกคะแนน!I13=3,3,IF(กรอกคะแนน!I13=4,4,))))</f>
        <v>2</v>
      </c>
      <c r="J13" s="91">
        <f>IF(กรอกคะแนน!J13=1,4,IF(กรอกคะแนน!J13=2,3,IF(กรอกคะแนน!J13=3,2,IF(กรอกคะแนน!J13=4,1,))))</f>
        <v>3</v>
      </c>
      <c r="K13" s="93">
        <f>IF(กรอกคะแนน!K13=1,1,IF(กรอกคะแนน!K13=2,2,IF(กรอกคะแนน!K13=3,3,IF(กรอกคะแนน!K13=4,4,))))</f>
        <v>2</v>
      </c>
      <c r="L13" s="94">
        <f>IF(กรอกคะแนน!L13=1,1,IF(กรอกคะแนน!L13=2,2,IF(กรอกคะแนน!L13=3,3,IF(กรอกคะแนน!L13=4,4,))))</f>
        <v>2</v>
      </c>
      <c r="M13" s="91">
        <f>IF(กรอกคะแนน!M13=1,4,IF(กรอกคะแนน!M13=2,3,IF(กรอกคะแนน!M13=3,2,IF(กรอกคะแนน!M13=4,1,))))</f>
        <v>4</v>
      </c>
      <c r="N13" s="91">
        <f>IF(กรอกคะแนน!N13=1,4,IF(กรอกคะแนน!N13=2,3,IF(กรอกคะแนน!N13=3,2,IF(กรอกคะแนน!N13=4,1,))))</f>
        <v>4</v>
      </c>
      <c r="O13" s="91">
        <f>IF(กรอกคะแนน!O13=1,1,IF(กรอกคะแนน!O13=2,2,IF(กรอกคะแนน!O13=3,3,IF(กรอกคะแนน!O13=4,4,))))</f>
        <v>2</v>
      </c>
      <c r="P13" s="91">
        <f>IF(กรอกคะแนน!P13=1,4,IF(กรอกคะแนน!P13=2,3,IF(กรอกคะแนน!P13=3,2,IF(กรอกคะแนน!P13=4,1,))))</f>
        <v>4</v>
      </c>
      <c r="Q13" s="92">
        <f>IF(กรอกคะแนน!Q13=1,1,IF(กรอกคะแนน!Q13=2,2,IF(กรอกคะแนน!Q13=3,3,IF(กรอกคะแนน!Q13=4,4,))))</f>
        <v>4</v>
      </c>
      <c r="R13" s="89">
        <f>IF(กรอกคะแนน!R13=1,4,IF(กรอกคะแนน!R13=2,3,IF(กรอกคะแนน!R13=3,2,IF(กรอกคะแนน!R13=4,1,))))</f>
        <v>4</v>
      </c>
      <c r="S13" s="91">
        <f>IF(กรอกคะแนน!S13=1,1,IF(กรอกคะแนน!S13=2,2,IF(กรอกคะแนน!S13=3,3,IF(กรอกคะแนน!S13=4,4,))))</f>
        <v>4</v>
      </c>
      <c r="T13" s="91">
        <f>IF(กรอกคะแนน!T13=1,1,IF(กรอกคะแนน!T13=2,2,IF(กรอกคะแนน!T13=3,3,IF(กรอกคะแนน!T13=4,4,))))</f>
        <v>4</v>
      </c>
      <c r="U13" s="91">
        <f>IF(กรอกคะแนน!U13=1,4,IF(กรอกคะแนน!U13=2,3,IF(กรอกคะแนน!U13=3,2,IF(กรอกคะแนน!U13=4,1,))))</f>
        <v>1</v>
      </c>
      <c r="V13" s="91">
        <f>IF(กรอกคะแนน!V13=1,1,IF(กรอกคะแนน!V13=2,2,IF(กรอกคะแนน!V13=3,3,IF(กรอกคะแนน!V13=4,4,))))</f>
        <v>3</v>
      </c>
      <c r="W13" s="93">
        <f>IF(กรอกคะแนน!W13=1,4,IF(กรอกคะแนน!W13=2,3,IF(กรอกคะแนน!W13=3,2,IF(กรอกคะแนน!W13=4,1,))))</f>
        <v>4</v>
      </c>
      <c r="X13" s="94">
        <f>IF(กรอกคะแนน!X13=1,4,IF(กรอกคะแนน!X13=2,3,IF(กรอกคะแนน!X13=3,2,IF(กรอกคะแนน!X13=4,1,))))</f>
        <v>4</v>
      </c>
      <c r="Y13" s="91">
        <f>IF(กรอกคะแนน!Y13=1,1,IF(กรอกคะแนน!Y13=2,2,IF(กรอกคะแนน!Y13=3,3,IF(กรอกคะแนน!Y13=4,4,))))</f>
        <v>4</v>
      </c>
      <c r="Z13" s="91">
        <f>IF(กรอกคะแนน!Z13=1,4,IF(กรอกคะแนน!Z13=2,3,IF(กรอกคะแนน!Z13=3,2,IF(กรอกคะแนน!Z13=4,1,))))</f>
        <v>4</v>
      </c>
      <c r="AA13" s="91">
        <f>IF(กรอกคะแนน!AA13=1,1,IF(กรอกคะแนน!AA13=2,2,IF(กรอกคะแนน!AA13=3,3,IF(กรอกคะแนน!AA13=4,4,))))</f>
        <v>3</v>
      </c>
      <c r="AB13" s="91">
        <f>IF(กรอกคะแนน!AB13=1,1,IF(กรอกคะแนน!AB13=2,2,IF(กรอกคะแนน!AB13=3,3,IF(กรอกคะแนน!AB13=4,4,))))</f>
        <v>3</v>
      </c>
      <c r="AC13" s="92">
        <f>IF(กรอกคะแนน!AC13=1,4,IF(กรอกคะแนน!AC13=2,3,IF(กรอกคะแนน!AC13=3,2,IF(กรอกคะแนน!AC13=4,1,))))</f>
        <v>4</v>
      </c>
      <c r="AD13" s="89">
        <f>IF(กรอกคะแนน!AD13=1,1,IF(กรอกคะแนน!AD13=2,2,IF(กรอกคะแนน!AD13=3,3,IF(กรอกคะแนน!AD13=4,4,))))</f>
        <v>3</v>
      </c>
      <c r="AE13" s="91">
        <f>IF(กรอกคะแนน!AE13=1,4,IF(กรอกคะแนน!AE13=2,3,IF(กรอกคะแนน!AE13=3,2,IF(กรอกคะแนน!AE13=4,1,))))</f>
        <v>3</v>
      </c>
      <c r="AF13" s="91">
        <f>IF(กรอกคะแนน!AF13=1,4,IF(กรอกคะแนน!AF13=2,3,IF(กรอกคะแนน!AF13=3,2,IF(กรอกคะแนน!AF13=4,1,))))</f>
        <v>4</v>
      </c>
      <c r="AG13" s="91">
        <f>IF(กรอกคะแนน!AG13=1,1,IF(กรอกคะแนน!AG13=2,2,IF(กรอกคะแนน!AG13=3,3,IF(กรอกคะแนน!AG13=4,4,))))</f>
        <v>3</v>
      </c>
      <c r="AH13" s="91">
        <f>IF(กรอกคะแนน!AH13=1,4,IF(กรอกคะแนน!AH13=2,3,IF(กรอกคะแนน!AH13=3,2,IF(กรอกคะแนน!AH13=4,1,))))</f>
        <v>4</v>
      </c>
      <c r="AI13" s="93">
        <f>IF(กรอกคะแนน!AI13=1,4,IF(กรอกคะแนน!AI13=2,3,IF(กรอกคะแนน!AI13=3,2,IF(กรอกคะแนน!AI13=4,1,))))</f>
        <v>4</v>
      </c>
      <c r="AJ13" s="94">
        <f>IF(กรอกคะแนน!AJ13=1,1,IF(กรอกคะแนน!AJ13=2,2,IF(กรอกคะแนน!AJ13=3,3,IF(กรอกคะแนน!AJ13=4,4,))))</f>
        <v>3</v>
      </c>
      <c r="AK13" s="91">
        <f>IF(กรอกคะแนน!AK13=1,1,IF(กรอกคะแนน!AK13=2,2,IF(กรอกคะแนน!AK13=3,3,IF(กรอกคะแนน!AK13=4,4,))))</f>
        <v>1</v>
      </c>
      <c r="AL13" s="91">
        <f>IF(กรอกคะแนน!AL13=1,4,IF(กรอกคะแนน!AL13=2,3,IF(กรอกคะแนน!AL13=3,2,IF(กรอกคะแนน!AL13=4,1,))))</f>
        <v>4</v>
      </c>
      <c r="AM13" s="91">
        <f>IF(กรอกคะแนน!AM13=1,1,IF(กรอกคะแนน!AM13=2,2,IF(กรอกคะแนน!AM13=3,3,IF(กรอกคะแนน!AM13=4,4,))))</f>
        <v>3</v>
      </c>
      <c r="AN13" s="91">
        <f>IF(กรอกคะแนน!AN13=1,4,IF(กรอกคะแนน!AN13=2,3,IF(กรอกคะแนน!AN13=3,2,IF(กรอกคะแนน!AN13=4,1,))))</f>
        <v>2</v>
      </c>
      <c r="AO13" s="92">
        <f>IF(กรอกคะแนน!AO13=1,1,IF(กรอกคะแนน!AO13=2,2,IF(กรอกคะแนน!AO13=3,3,IF(กรอกคะแนน!AO13=4,4,))))</f>
        <v>4</v>
      </c>
      <c r="AP13" s="89">
        <f>IF(กรอกคะแนน!AP13=1,4,IF(กรอกคะแนน!AP13=2,3,IF(กรอกคะแนน!AP13=3,2,IF(กรอกคะแนน!AP13=4,1,))))</f>
        <v>4</v>
      </c>
      <c r="AQ13" s="91">
        <f>IF(กรอกคะแนน!AQ13=1,1,IF(กรอกคะแนน!AQ13=2,2,IF(กรอกคะแนน!AQ13=3,3,IF(กรอกคะแนน!AQ13=4,4,))))</f>
        <v>2</v>
      </c>
      <c r="AR13" s="91">
        <f>IF(กรอกคะแนน!AR13=1,1,IF(กรอกคะแนน!AR13=2,2,IF(กรอกคะแนน!AR13=3,3,IF(กรอกคะแนน!AR13=4,4,))))</f>
        <v>3</v>
      </c>
      <c r="AS13" s="93">
        <f>IF(กรอกคะแนน!AS13=1,4,IF(กรอกคะแนน!AS13=2,3,IF(กรอกคะแนน!AS13=3,2,IF(กรอกคะแนน!AS13=4,1,))))</f>
        <v>4</v>
      </c>
      <c r="AT13" s="94">
        <f>IF(กรอกคะแนน!AT13=1,1,IF(กรอกคะแนน!AT13=2,2,IF(กรอกคะแนน!AT13=3,3,IF(กรอกคะแนน!AT13=4,4,))))</f>
        <v>4</v>
      </c>
      <c r="AU13" s="91">
        <f>IF(กรอกคะแนน!AU13=1,1,IF(กรอกคะแนน!AU13=2,2,IF(กรอกคะแนน!AU13=3,3,IF(กรอกคะแนน!AU13=4,4,))))</f>
        <v>3</v>
      </c>
      <c r="AV13" s="91">
        <f>IF(กรอกคะแนน!AV13=1,1,IF(กรอกคะแนน!AV13=2,2,IF(กรอกคะแนน!AV13=3,3,IF(กรอกคะแนน!AV13=4,4,))))</f>
        <v>3</v>
      </c>
      <c r="AW13" s="91">
        <f>IF(กรอกคะแนน!AW13=1,1,IF(กรอกคะแนน!AW13=2,2,IF(กรอกคะแนน!AW13=3,3,IF(กรอกคะแนน!AW13=4,4,))))</f>
        <v>3</v>
      </c>
      <c r="AX13" s="91">
        <f>IF(กรอกคะแนน!AX13=1,4,IF(กรอกคะแนน!AX13=2,3,IF(กรอกคะแนน!AX13=3,2,IF(กรอกคะแนน!AX13=4,1,))))</f>
        <v>4</v>
      </c>
      <c r="AY13" s="92">
        <f>IF(กรอกคะแนน!AY13=1,1,IF(กรอกคะแนน!AY13=2,2,IF(กรอกคะแนน!AY13=3,3,IF(กรอกคะแนน!AY13=4,4,))))</f>
        <v>4</v>
      </c>
      <c r="AZ13" s="89">
        <f>IF(กรอกคะแนน!AZ13=1,4,IF(กรอกคะแนน!AZ13=2,3,IF(กรอกคะแนน!AZ13=3,2,IF(กรอกคะแนน!AZ13=4,1,))))</f>
        <v>4</v>
      </c>
      <c r="BA13" s="91">
        <f>IF(กรอกคะแนน!BA13=1,1,IF(กรอกคะแนน!BA13=2,2,IF(กรอกคะแนน!BA13=3,3,IF(กรอกคะแนน!BA13=4,4,))))</f>
        <v>2</v>
      </c>
      <c r="BB13" s="91">
        <f>IF(กรอกคะแนน!BB13=1,4,IF(กรอกคะแนน!BB13=2,3,IF(กรอกคะแนน!BB13=3,2,IF(กรอกคะแนน!BB13=4,1,))))</f>
        <v>2</v>
      </c>
      <c r="BC13" s="91">
        <f>IF(กรอกคะแนน!BC13=1,1,IF(กรอกคะแนน!BC13=2,2,IF(กรอกคะแนน!BC13=3,3,IF(กรอกคะแนน!BC13=4,4,))))</f>
        <v>3</v>
      </c>
      <c r="BD13" s="91">
        <f>IF(กรอกคะแนน!BD13=1,4,IF(กรอกคะแนน!BD13=2,3,IF(กรอกคะแนน!BD13=3,2,IF(กรอกคะแนน!BD13=4,1,))))</f>
        <v>4</v>
      </c>
      <c r="BE13" s="93">
        <f>IF(กรอกคะแนน!BE13=1,4,IF(กรอกคะแนน!BE13=2,3,IF(กรอกคะแนน!BE13=3,2,IF(กรอกคะแนน!BE13=4,1,))))</f>
        <v>1</v>
      </c>
      <c r="BF13" s="143">
        <f t="shared" si="0"/>
        <v>17</v>
      </c>
      <c r="BG13" s="65">
        <f t="shared" si="1"/>
        <v>14</v>
      </c>
      <c r="BH13" s="65">
        <f t="shared" si="2"/>
        <v>20</v>
      </c>
      <c r="BI13" s="65">
        <f t="shared" si="3"/>
        <v>20</v>
      </c>
      <c r="BJ13" s="65">
        <f t="shared" si="4"/>
        <v>22</v>
      </c>
      <c r="BK13" s="65">
        <f t="shared" si="5"/>
        <v>21</v>
      </c>
      <c r="BL13" s="65"/>
      <c r="BM13" s="65"/>
      <c r="BN13" s="65">
        <f t="shared" si="6"/>
        <v>17</v>
      </c>
      <c r="BO13" s="65"/>
      <c r="BP13" s="65"/>
      <c r="BQ13" s="65"/>
      <c r="BR13" s="65">
        <f t="shared" si="7"/>
        <v>13</v>
      </c>
      <c r="BS13" s="65"/>
      <c r="BT13" s="65"/>
      <c r="BU13" s="65"/>
      <c r="BV13" s="65">
        <f t="shared" si="8"/>
        <v>21</v>
      </c>
      <c r="BW13" s="65"/>
      <c r="BX13" s="66">
        <f t="shared" si="9"/>
        <v>16</v>
      </c>
      <c r="BY13" s="8"/>
    </row>
    <row r="14" spans="1:77" s="9" customFormat="1" ht="18" customHeight="1">
      <c r="A14" s="141" t="s">
        <v>15</v>
      </c>
      <c r="B14" s="11" t="str">
        <f>กรอกคะแนน!B14</f>
        <v>14</v>
      </c>
      <c r="C14" s="12" t="str">
        <f>กรอกคะแนน!C14</f>
        <v>1638</v>
      </c>
      <c r="D14" s="13" t="str">
        <f>กรอกคะแนน!D14</f>
        <v>เด็กชายสรชัช    ปรุงชัยภูมิ</v>
      </c>
      <c r="E14" s="144" t="str">
        <f>IF(กรอกคะแนน!E14=1,"ชาย","หญิง")</f>
        <v>หญิง</v>
      </c>
      <c r="F14" s="89">
        <f>IF(กรอกคะแนน!F14=1,1,IF(กรอกคะแนน!F14=2,2,IF(กรอกคะแนน!F14=3,3,IF(กรอกคะแนน!F14=4,4,))))</f>
        <v>2</v>
      </c>
      <c r="G14" s="91">
        <f>IF(กรอกคะแนน!G14=1,4,IF(กรอกคะแนน!G14=2,3,IF(กรอกคะแนน!G14=3,2,IF(กรอกคะแนน!G14=4,1,))))</f>
        <v>4</v>
      </c>
      <c r="H14" s="91">
        <f>IF(กรอกคะแนน!H14=1,4,IF(กรอกคะแนน!H14=2,3,IF(กรอกคะแนน!H14=3,2,IF(กรอกคะแนน!H14=4,1,))))</f>
        <v>4</v>
      </c>
      <c r="I14" s="91">
        <f>IF(กรอกคะแนน!I14=1,1,IF(กรอกคะแนน!I14=2,2,IF(กรอกคะแนน!I14=3,3,IF(กรอกคะแนน!I14=4,4,))))</f>
        <v>2</v>
      </c>
      <c r="J14" s="91">
        <f>IF(กรอกคะแนน!J14=1,4,IF(กรอกคะแนน!J14=2,3,IF(กรอกคะแนน!J14=3,2,IF(กรอกคะแนน!J14=4,1,))))</f>
        <v>4</v>
      </c>
      <c r="K14" s="93">
        <f>IF(กรอกคะแนน!K14=1,1,IF(กรอกคะแนน!K14=2,2,IF(กรอกคะแนน!K14=3,3,IF(กรอกคะแนน!K14=4,4,))))</f>
        <v>2</v>
      </c>
      <c r="L14" s="94">
        <f>IF(กรอกคะแนน!L14=1,1,IF(กรอกคะแนน!L14=2,2,IF(กรอกคะแนน!L14=3,3,IF(กรอกคะแนน!L14=4,4,))))</f>
        <v>4</v>
      </c>
      <c r="M14" s="91">
        <f>IF(กรอกคะแนน!M14=1,4,IF(กรอกคะแนน!M14=2,3,IF(กรอกคะแนน!M14=3,2,IF(กรอกคะแนน!M14=4,1,))))</f>
        <v>3</v>
      </c>
      <c r="N14" s="91">
        <f>IF(กรอกคะแนน!N14=1,4,IF(กรอกคะแนน!N14=2,3,IF(กรอกคะแนน!N14=3,2,IF(กรอกคะแนน!N14=4,1,))))</f>
        <v>3</v>
      </c>
      <c r="O14" s="91">
        <f>IF(กรอกคะแนน!O14=1,1,IF(กรอกคะแนน!O14=2,2,IF(กรอกคะแนน!O14=3,3,IF(กรอกคะแนน!O14=4,4,))))</f>
        <v>2</v>
      </c>
      <c r="P14" s="91">
        <f>IF(กรอกคะแนน!P14=1,4,IF(กรอกคะแนน!P14=2,3,IF(กรอกคะแนน!P14=3,2,IF(กรอกคะแนน!P14=4,1,))))</f>
        <v>2</v>
      </c>
      <c r="Q14" s="92">
        <f>IF(กรอกคะแนน!Q14=1,1,IF(กรอกคะแนน!Q14=2,2,IF(กรอกคะแนน!Q14=3,3,IF(กรอกคะแนน!Q14=4,4,))))</f>
        <v>3</v>
      </c>
      <c r="R14" s="89">
        <f>IF(กรอกคะแนน!R14=1,4,IF(กรอกคะแนน!R14=2,3,IF(กรอกคะแนน!R14=3,2,IF(กรอกคะแนน!R14=4,1,))))</f>
        <v>3</v>
      </c>
      <c r="S14" s="91">
        <f>IF(กรอกคะแนน!S14=1,1,IF(กรอกคะแนน!S14=2,2,IF(กรอกคะแนน!S14=3,3,IF(กรอกคะแนน!S14=4,4,))))</f>
        <v>2</v>
      </c>
      <c r="T14" s="91">
        <f>IF(กรอกคะแนน!T14=1,1,IF(กรอกคะแนน!T14=2,2,IF(กรอกคะแนน!T14=3,3,IF(กรอกคะแนน!T14=4,4,))))</f>
        <v>3</v>
      </c>
      <c r="U14" s="91">
        <f>IF(กรอกคะแนน!U14=1,4,IF(กรอกคะแนน!U14=2,3,IF(กรอกคะแนน!U14=3,2,IF(กรอกคะแนน!U14=4,1,))))</f>
        <v>2</v>
      </c>
      <c r="V14" s="91">
        <f>IF(กรอกคะแนน!V14=1,1,IF(กรอกคะแนน!V14=2,2,IF(กรอกคะแนน!V14=3,3,IF(กรอกคะแนน!V14=4,4,))))</f>
        <v>3</v>
      </c>
      <c r="W14" s="93">
        <f>IF(กรอกคะแนน!W14=1,4,IF(กรอกคะแนน!W14=2,3,IF(กรอกคะแนน!W14=3,2,IF(กรอกคะแนน!W14=4,1,))))</f>
        <v>3</v>
      </c>
      <c r="X14" s="94">
        <f>IF(กรอกคะแนน!X14=1,4,IF(กรอกคะแนน!X14=2,3,IF(กรอกคะแนน!X14=3,2,IF(กรอกคะแนน!X14=4,1,))))</f>
        <v>1</v>
      </c>
      <c r="Y14" s="91">
        <f>IF(กรอกคะแนน!Y14=1,1,IF(กรอกคะแนน!Y14=2,2,IF(กรอกคะแนน!Y14=3,3,IF(กรอกคะแนน!Y14=4,4,))))</f>
        <v>1</v>
      </c>
      <c r="Z14" s="91">
        <f>IF(กรอกคะแนน!Z14=1,4,IF(กรอกคะแนน!Z14=2,3,IF(กรอกคะแนน!Z14=3,2,IF(กรอกคะแนน!Z14=4,1,))))</f>
        <v>3</v>
      </c>
      <c r="AA14" s="91">
        <f>IF(กรอกคะแนน!AA14=1,1,IF(กรอกคะแนน!AA14=2,2,IF(กรอกคะแนน!AA14=3,3,IF(กรอกคะแนน!AA14=4,4,))))</f>
        <v>2</v>
      </c>
      <c r="AB14" s="91">
        <f>IF(กรอกคะแนน!AB14=1,1,IF(กรอกคะแนน!AB14=2,2,IF(กรอกคะแนน!AB14=3,3,IF(กรอกคะแนน!AB14=4,4,))))</f>
        <v>4</v>
      </c>
      <c r="AC14" s="92">
        <f>IF(กรอกคะแนน!AC14=1,4,IF(กรอกคะแนน!AC14=2,3,IF(กรอกคะแนน!AC14=3,2,IF(กรอกคะแนน!AC14=4,1,))))</f>
        <v>2</v>
      </c>
      <c r="AD14" s="89">
        <f>IF(กรอกคะแนน!AD14=1,1,IF(กรอกคะแนน!AD14=2,2,IF(กรอกคะแนน!AD14=3,3,IF(กรอกคะแนน!AD14=4,4,))))</f>
        <v>2</v>
      </c>
      <c r="AE14" s="91">
        <f>IF(กรอกคะแนน!AE14=1,4,IF(กรอกคะแนน!AE14=2,3,IF(กรอกคะแนน!AE14=3,2,IF(กรอกคะแนน!AE14=4,1,))))</f>
        <v>2</v>
      </c>
      <c r="AF14" s="91">
        <f>IF(กรอกคะแนน!AF14=1,4,IF(กรอกคะแนน!AF14=2,3,IF(กรอกคะแนน!AF14=3,2,IF(กรอกคะแนน!AF14=4,1,))))</f>
        <v>2</v>
      </c>
      <c r="AG14" s="91">
        <f>IF(กรอกคะแนน!AG14=1,1,IF(กรอกคะแนน!AG14=2,2,IF(กรอกคะแนน!AG14=3,3,IF(กรอกคะแนน!AG14=4,4,))))</f>
        <v>2</v>
      </c>
      <c r="AH14" s="91">
        <f>IF(กรอกคะแนน!AH14=1,4,IF(กรอกคะแนน!AH14=2,3,IF(กรอกคะแนน!AH14=3,2,IF(กรอกคะแนน!AH14=4,1,))))</f>
        <v>3</v>
      </c>
      <c r="AI14" s="93">
        <f>IF(กรอกคะแนน!AI14=1,4,IF(กรอกคะแนน!AI14=2,3,IF(กรอกคะแนน!AI14=3,2,IF(กรอกคะแนน!AI14=4,1,))))</f>
        <v>2</v>
      </c>
      <c r="AJ14" s="94">
        <f>IF(กรอกคะแนน!AJ14=1,1,IF(กรอกคะแนน!AJ14=2,2,IF(กรอกคะแนน!AJ14=3,3,IF(กรอกคะแนน!AJ14=4,4,))))</f>
        <v>4</v>
      </c>
      <c r="AK14" s="91">
        <f>IF(กรอกคะแนน!AK14=1,1,IF(กรอกคะแนน!AK14=2,2,IF(กรอกคะแนน!AK14=3,3,IF(กรอกคะแนน!AK14=4,4,))))</f>
        <v>4</v>
      </c>
      <c r="AL14" s="91">
        <f>IF(กรอกคะแนน!AL14=1,4,IF(กรอกคะแนน!AL14=2,3,IF(กรอกคะแนน!AL14=3,2,IF(กรอกคะแนน!AL14=4,1,))))</f>
        <v>3</v>
      </c>
      <c r="AM14" s="91">
        <f>IF(กรอกคะแนน!AM14=1,1,IF(กรอกคะแนน!AM14=2,2,IF(กรอกคะแนน!AM14=3,3,IF(กรอกคะแนน!AM14=4,4,))))</f>
        <v>3</v>
      </c>
      <c r="AN14" s="91">
        <f>IF(กรอกคะแนน!AN14=1,4,IF(กรอกคะแนน!AN14=2,3,IF(กรอกคะแนน!AN14=3,2,IF(กรอกคะแนน!AN14=4,1,))))</f>
        <v>2</v>
      </c>
      <c r="AO14" s="92">
        <f>IF(กรอกคะแนน!AO14=1,1,IF(กรอกคะแนน!AO14=2,2,IF(กรอกคะแนน!AO14=3,3,IF(กรอกคะแนน!AO14=4,4,))))</f>
        <v>2</v>
      </c>
      <c r="AP14" s="89">
        <f>IF(กรอกคะแนน!AP14=1,4,IF(กรอกคะแนน!AP14=2,3,IF(กรอกคะแนน!AP14=3,2,IF(กรอกคะแนน!AP14=4,1,))))</f>
        <v>1</v>
      </c>
      <c r="AQ14" s="91">
        <f>IF(กรอกคะแนน!AQ14=1,1,IF(กรอกคะแนน!AQ14=2,2,IF(กรอกคะแนน!AQ14=3,3,IF(กรอกคะแนน!AQ14=4,4,))))</f>
        <v>3</v>
      </c>
      <c r="AR14" s="91">
        <f>IF(กรอกคะแนน!AR14=1,1,IF(กรอกคะแนน!AR14=2,2,IF(กรอกคะแนน!AR14=3,3,IF(กรอกคะแนน!AR14=4,4,))))</f>
        <v>3</v>
      </c>
      <c r="AS14" s="93">
        <f>IF(กรอกคะแนน!AS14=1,4,IF(กรอกคะแนน!AS14=2,3,IF(กรอกคะแนน!AS14=3,2,IF(กรอกคะแนน!AS14=4,1,))))</f>
        <v>1</v>
      </c>
      <c r="AT14" s="94">
        <f>IF(กรอกคะแนน!AT14=1,1,IF(กรอกคะแนน!AT14=2,2,IF(กรอกคะแนน!AT14=3,3,IF(กรอกคะแนน!AT14=4,4,))))</f>
        <v>4</v>
      </c>
      <c r="AU14" s="91">
        <f>IF(กรอกคะแนน!AU14=1,1,IF(กรอกคะแนน!AU14=2,2,IF(กรอกคะแนน!AU14=3,3,IF(กรอกคะแนน!AU14=4,4,))))</f>
        <v>3</v>
      </c>
      <c r="AV14" s="91">
        <f>IF(กรอกคะแนน!AV14=1,1,IF(กรอกคะแนน!AV14=2,2,IF(กรอกคะแนน!AV14=3,3,IF(กรอกคะแนน!AV14=4,4,))))</f>
        <v>3</v>
      </c>
      <c r="AW14" s="91">
        <f>IF(กรอกคะแนน!AW14=1,1,IF(กรอกคะแนน!AW14=2,2,IF(กรอกคะแนน!AW14=3,3,IF(กรอกคะแนน!AW14=4,4,))))</f>
        <v>3</v>
      </c>
      <c r="AX14" s="91">
        <f>IF(กรอกคะแนน!AX14=1,4,IF(กรอกคะแนน!AX14=2,3,IF(กรอกคะแนน!AX14=3,2,IF(กรอกคะแนน!AX14=4,1,))))</f>
        <v>4</v>
      </c>
      <c r="AY14" s="92">
        <f>IF(กรอกคะแนน!AY14=1,1,IF(กรอกคะแนน!AY14=2,2,IF(กรอกคะแนน!AY14=3,3,IF(กรอกคะแนน!AY14=4,4,))))</f>
        <v>4</v>
      </c>
      <c r="AZ14" s="89">
        <f>IF(กรอกคะแนน!AZ14=1,4,IF(กรอกคะแนน!AZ14=2,3,IF(กรอกคะแนน!AZ14=3,2,IF(กรอกคะแนน!AZ14=4,1,))))</f>
        <v>3</v>
      </c>
      <c r="BA14" s="91">
        <f>IF(กรอกคะแนน!BA14=1,1,IF(กรอกคะแนน!BA14=2,2,IF(กรอกคะแนน!BA14=3,3,IF(กรอกคะแนน!BA14=4,4,))))</f>
        <v>2</v>
      </c>
      <c r="BB14" s="91">
        <f>IF(กรอกคะแนน!BB14=1,4,IF(กรอกคะแนน!BB14=2,3,IF(กรอกคะแนน!BB14=3,2,IF(กรอกคะแนน!BB14=4,1,))))</f>
        <v>2</v>
      </c>
      <c r="BC14" s="91">
        <f>IF(กรอกคะแนน!BC14=1,1,IF(กรอกคะแนน!BC14=2,2,IF(กรอกคะแนน!BC14=3,3,IF(กรอกคะแนน!BC14=4,4,))))</f>
        <v>4</v>
      </c>
      <c r="BD14" s="91">
        <f>IF(กรอกคะแนน!BD14=1,4,IF(กรอกคะแนน!BD14=2,3,IF(กรอกคะแนน!BD14=3,2,IF(กรอกคะแนน!BD14=4,1,))))</f>
        <v>3</v>
      </c>
      <c r="BE14" s="93">
        <f>IF(กรอกคะแนน!BE14=1,4,IF(กรอกคะแนน!BE14=2,3,IF(กรอกคะแนน!BE14=3,2,IF(กรอกคะแนน!BE14=4,1,))))</f>
        <v>1</v>
      </c>
      <c r="BF14" s="143">
        <f t="shared" si="0"/>
        <v>15</v>
      </c>
      <c r="BG14" s="65">
        <f t="shared" si="1"/>
        <v>18</v>
      </c>
      <c r="BH14" s="65">
        <f t="shared" si="2"/>
        <v>17</v>
      </c>
      <c r="BI14" s="65">
        <f t="shared" si="3"/>
        <v>16</v>
      </c>
      <c r="BJ14" s="65">
        <f t="shared" si="4"/>
        <v>13</v>
      </c>
      <c r="BK14" s="65">
        <f t="shared" si="5"/>
        <v>13</v>
      </c>
      <c r="BL14" s="65"/>
      <c r="BM14" s="65"/>
      <c r="BN14" s="65">
        <f t="shared" si="6"/>
        <v>18</v>
      </c>
      <c r="BO14" s="65"/>
      <c r="BP14" s="65"/>
      <c r="BQ14" s="65"/>
      <c r="BR14" s="65">
        <f t="shared" si="7"/>
        <v>8</v>
      </c>
      <c r="BS14" s="65"/>
      <c r="BT14" s="65"/>
      <c r="BU14" s="65"/>
      <c r="BV14" s="65">
        <f t="shared" si="8"/>
        <v>21</v>
      </c>
      <c r="BW14" s="65"/>
      <c r="BX14" s="66">
        <f t="shared" si="9"/>
        <v>15</v>
      </c>
      <c r="BY14" s="8"/>
    </row>
    <row r="15" spans="1:77" s="9" customFormat="1" ht="18" customHeight="1">
      <c r="A15" s="10" t="s">
        <v>16</v>
      </c>
      <c r="B15" s="11" t="str">
        <f>กรอกคะแนน!B15</f>
        <v>14</v>
      </c>
      <c r="C15" s="12" t="str">
        <f>กรอกคะแนน!C15</f>
        <v>1639</v>
      </c>
      <c r="D15" s="13" t="str">
        <f>กรอกคะแนน!D15</f>
        <v>เด็กชายอภิวัฒน์    อ้นโต</v>
      </c>
      <c r="E15" s="144" t="str">
        <f>IF(กรอกคะแนน!E15=1,"ชาย","หญิง")</f>
        <v>หญิง</v>
      </c>
      <c r="F15" s="89">
        <f>IF(กรอกคะแนน!F15=1,1,IF(กรอกคะแนน!F15=2,2,IF(กรอกคะแนน!F15=3,3,IF(กรอกคะแนน!F15=4,4,))))</f>
        <v>2</v>
      </c>
      <c r="G15" s="91">
        <f>IF(กรอกคะแนน!G15=1,4,IF(กรอกคะแนน!G15=2,3,IF(กรอกคะแนน!G15=3,2,IF(กรอกคะแนน!G15=4,1,))))</f>
        <v>3</v>
      </c>
      <c r="H15" s="91">
        <f>IF(กรอกคะแนน!H15=1,4,IF(กรอกคะแนน!H15=2,3,IF(กรอกคะแนน!H15=3,2,IF(กรอกคะแนน!H15=4,1,))))</f>
        <v>2</v>
      </c>
      <c r="I15" s="91">
        <f>IF(กรอกคะแนน!I15=1,1,IF(กรอกคะแนน!I15=2,2,IF(กรอกคะแนน!I15=3,3,IF(กรอกคะแนน!I15=4,4,))))</f>
        <v>3</v>
      </c>
      <c r="J15" s="91">
        <f>IF(กรอกคะแนน!J15=1,4,IF(กรอกคะแนน!J15=2,3,IF(กรอกคะแนน!J15=3,2,IF(กรอกคะแนน!J15=4,1,))))</f>
        <v>4</v>
      </c>
      <c r="K15" s="93">
        <f>IF(กรอกคะแนน!K15=1,1,IF(กรอกคะแนน!K15=2,2,IF(กรอกคะแนน!K15=3,3,IF(กรอกคะแนน!K15=4,4,))))</f>
        <v>4</v>
      </c>
      <c r="L15" s="94">
        <f>IF(กรอกคะแนน!L15=1,1,IF(กรอกคะแนน!L15=2,2,IF(กรอกคะแนน!L15=3,3,IF(กรอกคะแนน!L15=4,4,))))</f>
        <v>4</v>
      </c>
      <c r="M15" s="91">
        <f>IF(กรอกคะแนน!M15=1,4,IF(กรอกคะแนน!M15=2,3,IF(กรอกคะแนน!M15=3,2,IF(กรอกคะแนน!M15=4,1,))))</f>
        <v>3</v>
      </c>
      <c r="N15" s="91">
        <f>IF(กรอกคะแนน!N15=1,4,IF(กรอกคะแนน!N15=2,3,IF(กรอกคะแนน!N15=3,2,IF(กรอกคะแนน!N15=4,1,))))</f>
        <v>4</v>
      </c>
      <c r="O15" s="91">
        <f>IF(กรอกคะแนน!O15=1,1,IF(กรอกคะแนน!O15=2,2,IF(กรอกคะแนน!O15=3,3,IF(กรอกคะแนน!O15=4,4,))))</f>
        <v>4</v>
      </c>
      <c r="P15" s="91">
        <f>IF(กรอกคะแนน!P15=1,4,IF(กรอกคะแนน!P15=2,3,IF(กรอกคะแนน!P15=3,2,IF(กรอกคะแนน!P15=4,1,))))</f>
        <v>2</v>
      </c>
      <c r="Q15" s="92">
        <f>IF(กรอกคะแนน!Q15=1,1,IF(กรอกคะแนน!Q15=2,2,IF(กรอกคะแนน!Q15=3,3,IF(กรอกคะแนน!Q15=4,4,))))</f>
        <v>4</v>
      </c>
      <c r="R15" s="89">
        <f>IF(กรอกคะแนน!R15=1,4,IF(กรอกคะแนน!R15=2,3,IF(กรอกคะแนน!R15=3,2,IF(กรอกคะแนน!R15=4,1,))))</f>
        <v>4</v>
      </c>
      <c r="S15" s="91">
        <f>IF(กรอกคะแนน!S15=1,1,IF(กรอกคะแนน!S15=2,2,IF(กรอกคะแนน!S15=3,3,IF(กรอกคะแนน!S15=4,4,))))</f>
        <v>4</v>
      </c>
      <c r="T15" s="91">
        <f>IF(กรอกคะแนน!T15=1,1,IF(กรอกคะแนน!T15=2,2,IF(กรอกคะแนน!T15=3,3,IF(กรอกคะแนน!T15=4,4,))))</f>
        <v>4</v>
      </c>
      <c r="U15" s="91">
        <f>IF(กรอกคะแนน!U15=1,4,IF(กรอกคะแนน!U15=2,3,IF(กรอกคะแนน!U15=3,2,IF(กรอกคะแนน!U15=4,1,))))</f>
        <v>4</v>
      </c>
      <c r="V15" s="91">
        <f>IF(กรอกคะแนน!V15=1,1,IF(กรอกคะแนน!V15=2,2,IF(กรอกคะแนน!V15=3,3,IF(กรอกคะแนน!V15=4,4,))))</f>
        <v>3</v>
      </c>
      <c r="W15" s="93">
        <f>IF(กรอกคะแนน!W15=1,4,IF(กรอกคะแนน!W15=2,3,IF(กรอกคะแนน!W15=3,2,IF(กรอกคะแนน!W15=4,1,))))</f>
        <v>4</v>
      </c>
      <c r="X15" s="94">
        <f>IF(กรอกคะแนน!X15=1,4,IF(กรอกคะแนน!X15=2,3,IF(กรอกคะแนน!X15=3,2,IF(กรอกคะแนน!X15=4,1,))))</f>
        <v>3</v>
      </c>
      <c r="Y15" s="91">
        <f>IF(กรอกคะแนน!Y15=1,1,IF(กรอกคะแนน!Y15=2,2,IF(กรอกคะแนน!Y15=3,3,IF(กรอกคะแนน!Y15=4,4,))))</f>
        <v>4</v>
      </c>
      <c r="Z15" s="91">
        <f>IF(กรอกคะแนน!Z15=1,4,IF(กรอกคะแนน!Z15=2,3,IF(กรอกคะแนน!Z15=3,2,IF(กรอกคะแนน!Z15=4,1,))))</f>
        <v>3</v>
      </c>
      <c r="AA15" s="91">
        <f>IF(กรอกคะแนน!AA15=1,1,IF(กรอกคะแนน!AA15=2,2,IF(กรอกคะแนน!AA15=3,3,IF(กรอกคะแนน!AA15=4,4,))))</f>
        <v>3</v>
      </c>
      <c r="AB15" s="91">
        <f>IF(กรอกคะแนน!AB15=1,1,IF(กรอกคะแนน!AB15=2,2,IF(กรอกคะแนน!AB15=3,3,IF(กรอกคะแนน!AB15=4,4,))))</f>
        <v>4</v>
      </c>
      <c r="AC15" s="92">
        <f>IF(กรอกคะแนน!AC15=1,4,IF(กรอกคะแนน!AC15=2,3,IF(กรอกคะแนน!AC15=3,2,IF(กรอกคะแนน!AC15=4,1,))))</f>
        <v>3</v>
      </c>
      <c r="AD15" s="89">
        <f>IF(กรอกคะแนน!AD15=1,1,IF(กรอกคะแนน!AD15=2,2,IF(กรอกคะแนน!AD15=3,3,IF(กรอกคะแนน!AD15=4,4,))))</f>
        <v>2</v>
      </c>
      <c r="AE15" s="91">
        <f>IF(กรอกคะแนน!AE15=1,4,IF(กรอกคะแนน!AE15=2,3,IF(กรอกคะแนน!AE15=3,2,IF(กรอกคะแนน!AE15=4,1,))))</f>
        <v>4</v>
      </c>
      <c r="AF15" s="91">
        <f>IF(กรอกคะแนน!AF15=1,4,IF(กรอกคะแนน!AF15=2,3,IF(กรอกคะแนน!AF15=3,2,IF(กรอกคะแนน!AF15=4,1,))))</f>
        <v>2</v>
      </c>
      <c r="AG15" s="91">
        <f>IF(กรอกคะแนน!AG15=1,1,IF(กรอกคะแนน!AG15=2,2,IF(กรอกคะแนน!AG15=3,3,IF(กรอกคะแนน!AG15=4,4,))))</f>
        <v>2</v>
      </c>
      <c r="AH15" s="91">
        <f>IF(กรอกคะแนน!AH15=1,4,IF(กรอกคะแนน!AH15=2,3,IF(กรอกคะแนน!AH15=3,2,IF(กรอกคะแนน!AH15=4,1,))))</f>
        <v>4</v>
      </c>
      <c r="AI15" s="93">
        <f>IF(กรอกคะแนน!AI15=1,4,IF(กรอกคะแนน!AI15=2,3,IF(กรอกคะแนน!AI15=3,2,IF(กรอกคะแนน!AI15=4,1,))))</f>
        <v>4</v>
      </c>
      <c r="AJ15" s="94">
        <f>IF(กรอกคะแนน!AJ15=1,1,IF(กรอกคะแนน!AJ15=2,2,IF(กรอกคะแนน!AJ15=3,3,IF(กรอกคะแนน!AJ15=4,4,))))</f>
        <v>4</v>
      </c>
      <c r="AK15" s="91">
        <f>IF(กรอกคะแนน!AK15=1,1,IF(กรอกคะแนน!AK15=2,2,IF(กรอกคะแนน!AK15=3,3,IF(กรอกคะแนน!AK15=4,4,))))</f>
        <v>4</v>
      </c>
      <c r="AL15" s="91">
        <f>IF(กรอกคะแนน!AL15=1,4,IF(กรอกคะแนน!AL15=2,3,IF(กรอกคะแนน!AL15=3,2,IF(กรอกคะแนน!AL15=4,1,))))</f>
        <v>2</v>
      </c>
      <c r="AM15" s="91">
        <f>IF(กรอกคะแนน!AM15=1,1,IF(กรอกคะแนน!AM15=2,2,IF(กรอกคะแนน!AM15=3,3,IF(กรอกคะแนน!AM15=4,4,))))</f>
        <v>4</v>
      </c>
      <c r="AN15" s="91">
        <f>IF(กรอกคะแนน!AN15=1,4,IF(กรอกคะแนน!AN15=2,3,IF(กรอกคะแนน!AN15=3,2,IF(กรอกคะแนน!AN15=4,1,))))</f>
        <v>1</v>
      </c>
      <c r="AO15" s="92">
        <f>IF(กรอกคะแนน!AO15=1,1,IF(กรอกคะแนน!AO15=2,2,IF(กรอกคะแนน!AO15=3,3,IF(กรอกคะแนน!AO15=4,4,))))</f>
        <v>4</v>
      </c>
      <c r="AP15" s="89">
        <f>IF(กรอกคะแนน!AP15=1,4,IF(กรอกคะแนน!AP15=2,3,IF(กรอกคะแนน!AP15=3,2,IF(กรอกคะแนน!AP15=4,1,))))</f>
        <v>2</v>
      </c>
      <c r="AQ15" s="91">
        <f>IF(กรอกคะแนน!AQ15=1,1,IF(กรอกคะแนน!AQ15=2,2,IF(กรอกคะแนน!AQ15=3,3,IF(กรอกคะแนน!AQ15=4,4,))))</f>
        <v>3</v>
      </c>
      <c r="AR15" s="91">
        <f>IF(กรอกคะแนน!AR15=1,1,IF(กรอกคะแนน!AR15=2,2,IF(กรอกคะแนน!AR15=3,3,IF(กรอกคะแนน!AR15=4,4,))))</f>
        <v>2</v>
      </c>
      <c r="AS15" s="93">
        <f>IF(กรอกคะแนน!AS15=1,4,IF(กรอกคะแนน!AS15=2,3,IF(กรอกคะแนน!AS15=3,2,IF(กรอกคะแนน!AS15=4,1,))))</f>
        <v>2</v>
      </c>
      <c r="AT15" s="94">
        <f>IF(กรอกคะแนน!AT15=1,1,IF(กรอกคะแนน!AT15=2,2,IF(กรอกคะแนน!AT15=3,3,IF(กรอกคะแนน!AT15=4,4,))))</f>
        <v>2</v>
      </c>
      <c r="AU15" s="91">
        <f>IF(กรอกคะแนน!AU15=1,1,IF(กรอกคะแนน!AU15=2,2,IF(กรอกคะแนน!AU15=3,3,IF(กรอกคะแนน!AU15=4,4,))))</f>
        <v>3</v>
      </c>
      <c r="AV15" s="91">
        <f>IF(กรอกคะแนน!AV15=1,1,IF(กรอกคะแนน!AV15=2,2,IF(กรอกคะแนน!AV15=3,3,IF(กรอกคะแนน!AV15=4,4,))))</f>
        <v>4</v>
      </c>
      <c r="AW15" s="91">
        <f>IF(กรอกคะแนน!AW15=1,1,IF(กรอกคะแนน!AW15=2,2,IF(กรอกคะแนน!AW15=3,3,IF(กรอกคะแนน!AW15=4,4,))))</f>
        <v>4</v>
      </c>
      <c r="AX15" s="91">
        <f>IF(กรอกคะแนน!AX15=1,4,IF(กรอกคะแนน!AX15=2,3,IF(กรอกคะแนน!AX15=3,2,IF(กรอกคะแนน!AX15=4,1,))))</f>
        <v>3</v>
      </c>
      <c r="AY15" s="92">
        <f>IF(กรอกคะแนน!AY15=1,1,IF(กรอกคะแนน!AY15=2,2,IF(กรอกคะแนน!AY15=3,3,IF(กรอกคะแนน!AY15=4,4,))))</f>
        <v>4</v>
      </c>
      <c r="AZ15" s="89">
        <f>IF(กรอกคะแนน!AZ15=1,4,IF(กรอกคะแนน!AZ15=2,3,IF(กรอกคะแนน!AZ15=3,2,IF(กรอกคะแนน!AZ15=4,1,))))</f>
        <v>3</v>
      </c>
      <c r="BA15" s="91">
        <f>IF(กรอกคะแนน!BA15=1,1,IF(กรอกคะแนน!BA15=2,2,IF(กรอกคะแนน!BA15=3,3,IF(กรอกคะแนน!BA15=4,4,))))</f>
        <v>2</v>
      </c>
      <c r="BB15" s="91">
        <f>IF(กรอกคะแนน!BB15=1,4,IF(กรอกคะแนน!BB15=2,3,IF(กรอกคะแนน!BB15=3,2,IF(กรอกคะแนน!BB15=4,1,))))</f>
        <v>2</v>
      </c>
      <c r="BC15" s="91">
        <f>IF(กรอกคะแนน!BC15=1,1,IF(กรอกคะแนน!BC15=2,2,IF(กรอกคะแนน!BC15=3,3,IF(กรอกคะแนน!BC15=4,4,))))</f>
        <v>4</v>
      </c>
      <c r="BD15" s="91">
        <f>IF(กรอกคะแนน!BD15=1,4,IF(กรอกคะแนน!BD15=2,3,IF(กรอกคะแนน!BD15=3,2,IF(กรอกคะแนน!BD15=4,1,))))</f>
        <v>3</v>
      </c>
      <c r="BE15" s="93">
        <f>IF(กรอกคะแนน!BE15=1,4,IF(กรอกคะแนน!BE15=2,3,IF(กรอกคะแนน!BE15=3,2,IF(กรอกคะแนน!BE15=4,1,))))</f>
        <v>1</v>
      </c>
      <c r="BF15" s="143">
        <f t="shared" si="0"/>
        <v>12</v>
      </c>
      <c r="BG15" s="65">
        <f t="shared" si="1"/>
        <v>18</v>
      </c>
      <c r="BH15" s="65">
        <f t="shared" si="2"/>
        <v>21</v>
      </c>
      <c r="BI15" s="65">
        <f t="shared" si="3"/>
        <v>23</v>
      </c>
      <c r="BJ15" s="65">
        <f t="shared" si="4"/>
        <v>20</v>
      </c>
      <c r="BK15" s="65">
        <f t="shared" si="5"/>
        <v>18</v>
      </c>
      <c r="BL15" s="65"/>
      <c r="BM15" s="65"/>
      <c r="BN15" s="65">
        <f t="shared" si="6"/>
        <v>19</v>
      </c>
      <c r="BO15" s="65"/>
      <c r="BP15" s="65"/>
      <c r="BQ15" s="65"/>
      <c r="BR15" s="65">
        <f t="shared" si="7"/>
        <v>9</v>
      </c>
      <c r="BS15" s="65"/>
      <c r="BT15" s="65"/>
      <c r="BU15" s="65"/>
      <c r="BV15" s="65">
        <f t="shared" si="8"/>
        <v>20</v>
      </c>
      <c r="BW15" s="65"/>
      <c r="BX15" s="66">
        <f t="shared" si="9"/>
        <v>15</v>
      </c>
      <c r="BY15" s="8"/>
    </row>
    <row r="16" spans="1:77" s="9" customFormat="1" ht="18" customHeight="1">
      <c r="A16" s="10" t="s">
        <v>17</v>
      </c>
      <c r="B16" s="11" t="s">
        <v>18</v>
      </c>
      <c r="C16" s="12" t="str">
        <f>กรอกคะแนน!C16</f>
        <v>1640</v>
      </c>
      <c r="D16" s="13" t="str">
        <f>กรอกคะแนน!D16</f>
        <v>เด็กหญิงกรรณิการ์    ไก่แก้ว</v>
      </c>
      <c r="E16" s="144" t="str">
        <f>IF(กรอกคะแนน!E16=1,"ชาย","หญิง")</f>
        <v>หญิง</v>
      </c>
      <c r="F16" s="89">
        <f>IF(กรอกคะแนน!F16=1,1,IF(กรอกคะแนน!F16=2,2,IF(กรอกคะแนน!F16=3,3,IF(กรอกคะแนน!F16=4,4,))))</f>
        <v>2</v>
      </c>
      <c r="G16" s="91">
        <f>IF(กรอกคะแนน!G16=1,4,IF(กรอกคะแนน!G16=2,3,IF(กรอกคะแนน!G16=3,2,IF(กรอกคะแนน!G16=4,1,))))</f>
        <v>3</v>
      </c>
      <c r="H16" s="91">
        <f>IF(กรอกคะแนน!H16=1,4,IF(กรอกคะแนน!H16=2,3,IF(กรอกคะแนน!H16=3,2,IF(กรอกคะแนน!H16=4,1,))))</f>
        <v>4</v>
      </c>
      <c r="I16" s="91">
        <f>IF(กรอกคะแนน!I16=1,1,IF(กรอกคะแนน!I16=2,2,IF(กรอกคะแนน!I16=3,3,IF(กรอกคะแนน!I16=4,4,))))</f>
        <v>2</v>
      </c>
      <c r="J16" s="91">
        <f>IF(กรอกคะแนน!J16=1,4,IF(กรอกคะแนน!J16=2,3,IF(กรอกคะแนน!J16=3,2,IF(กรอกคะแนน!J16=4,1,))))</f>
        <v>4</v>
      </c>
      <c r="K16" s="93">
        <f>IF(กรอกคะแนน!K16=1,1,IF(กรอกคะแนน!K16=2,2,IF(กรอกคะแนน!K16=3,3,IF(กรอกคะแนน!K16=4,4,))))</f>
        <v>2</v>
      </c>
      <c r="L16" s="94">
        <f>IF(กรอกคะแนน!L16=1,1,IF(กรอกคะแนน!L16=2,2,IF(กรอกคะแนน!L16=3,3,IF(กรอกคะแนน!L16=4,4,))))</f>
        <v>2</v>
      </c>
      <c r="M16" s="91">
        <f>IF(กรอกคะแนน!M16=1,4,IF(กรอกคะแนน!M16=2,3,IF(กรอกคะแนน!M16=3,2,IF(กรอกคะแนน!M16=4,1,))))</f>
        <v>2</v>
      </c>
      <c r="N16" s="91">
        <f>IF(กรอกคะแนน!N16=1,4,IF(กรอกคะแนน!N16=2,3,IF(กรอกคะแนน!N16=3,2,IF(กรอกคะแนน!N16=4,1,))))</f>
        <v>4</v>
      </c>
      <c r="O16" s="91">
        <f>IF(กรอกคะแนน!O16=1,1,IF(กรอกคะแนน!O16=2,2,IF(กรอกคะแนน!O16=3,3,IF(กรอกคะแนน!O16=4,4,))))</f>
        <v>3</v>
      </c>
      <c r="P16" s="91">
        <f>IF(กรอกคะแนน!P16=1,4,IF(กรอกคะแนน!P16=2,3,IF(กรอกคะแนน!P16=3,2,IF(กรอกคะแนน!P16=4,1,))))</f>
        <v>2</v>
      </c>
      <c r="Q16" s="92">
        <f>IF(กรอกคะแนน!Q16=1,1,IF(กรอกคะแนน!Q16=2,2,IF(กรอกคะแนน!Q16=3,3,IF(กรอกคะแนน!Q16=4,4,))))</f>
        <v>4</v>
      </c>
      <c r="R16" s="89">
        <f>IF(กรอกคะแนน!R16=1,4,IF(กรอกคะแนน!R16=2,3,IF(กรอกคะแนน!R16=3,2,IF(กรอกคะแนน!R16=4,1,))))</f>
        <v>4</v>
      </c>
      <c r="S16" s="91">
        <f>IF(กรอกคะแนน!S16=1,1,IF(กรอกคะแนน!S16=2,2,IF(กรอกคะแนน!S16=3,3,IF(กรอกคะแนน!S16=4,4,))))</f>
        <v>3</v>
      </c>
      <c r="T16" s="91">
        <f>IF(กรอกคะแนน!T16=1,1,IF(กรอกคะแนน!T16=2,2,IF(กรอกคะแนน!T16=3,3,IF(กรอกคะแนน!T16=4,4,))))</f>
        <v>4</v>
      </c>
      <c r="U16" s="91">
        <f>IF(กรอกคะแนน!U16=1,4,IF(กรอกคะแนน!U16=2,3,IF(กรอกคะแนน!U16=3,2,IF(กรอกคะแนน!U16=4,1,))))</f>
        <v>4</v>
      </c>
      <c r="V16" s="91">
        <f>IF(กรอกคะแนน!V16=1,1,IF(กรอกคะแนน!V16=2,2,IF(กรอกคะแนน!V16=3,3,IF(กรอกคะแนน!V16=4,4,))))</f>
        <v>3</v>
      </c>
      <c r="W16" s="93">
        <f>IF(กรอกคะแนน!W16=1,4,IF(กรอกคะแนน!W16=2,3,IF(กรอกคะแนน!W16=3,2,IF(กรอกคะแนน!W16=4,1,))))</f>
        <v>3</v>
      </c>
      <c r="X16" s="94">
        <f>IF(กรอกคะแนน!X16=1,4,IF(กรอกคะแนน!X16=2,3,IF(กรอกคะแนน!X16=3,2,IF(กรอกคะแนน!X16=4,1,))))</f>
        <v>3</v>
      </c>
      <c r="Y16" s="91">
        <f>IF(กรอกคะแนน!Y16=1,1,IF(กรอกคะแนน!Y16=2,2,IF(กรอกคะแนน!Y16=3,3,IF(กรอกคะแนน!Y16=4,4,))))</f>
        <v>2</v>
      </c>
      <c r="Z16" s="91">
        <f>IF(กรอกคะแนน!Z16=1,4,IF(กรอกคะแนน!Z16=2,3,IF(กรอกคะแนน!Z16=3,2,IF(กรอกคะแนน!Z16=4,1,))))</f>
        <v>3</v>
      </c>
      <c r="AA16" s="91">
        <f>IF(กรอกคะแนน!AA16=1,1,IF(กรอกคะแนน!AA16=2,2,IF(กรอกคะแนน!AA16=3,3,IF(กรอกคะแนน!AA16=4,4,))))</f>
        <v>3</v>
      </c>
      <c r="AB16" s="91">
        <f>IF(กรอกคะแนน!AB16=1,1,IF(กรอกคะแนน!AB16=2,2,IF(กรอกคะแนน!AB16=3,3,IF(กรอกคะแนน!AB16=4,4,))))</f>
        <v>2</v>
      </c>
      <c r="AC16" s="92">
        <f>IF(กรอกคะแนน!AC16=1,4,IF(กรอกคะแนน!AC16=2,3,IF(กรอกคะแนน!AC16=3,2,IF(กรอกคะแนน!AC16=4,1,))))</f>
        <v>3</v>
      </c>
      <c r="AD16" s="89">
        <f>IF(กรอกคะแนน!AD16=1,1,IF(กรอกคะแนน!AD16=2,2,IF(กรอกคะแนน!AD16=3,3,IF(กรอกคะแนน!AD16=4,4,))))</f>
        <v>2</v>
      </c>
      <c r="AE16" s="91">
        <f>IF(กรอกคะแนน!AE16=1,4,IF(กรอกคะแนน!AE16=2,3,IF(กรอกคะแนน!AE16=3,2,IF(กรอกคะแนน!AE16=4,1,))))</f>
        <v>3</v>
      </c>
      <c r="AF16" s="91">
        <f>IF(กรอกคะแนน!AF16=1,4,IF(กรอกคะแนน!AF16=2,3,IF(กรอกคะแนน!AF16=3,2,IF(กรอกคะแนน!AF16=4,1,))))</f>
        <v>3</v>
      </c>
      <c r="AG16" s="91">
        <f>IF(กรอกคะแนน!AG16=1,1,IF(กรอกคะแนน!AG16=2,2,IF(กรอกคะแนน!AG16=3,3,IF(กรอกคะแนน!AG16=4,4,))))</f>
        <v>2</v>
      </c>
      <c r="AH16" s="91">
        <f>IF(กรอกคะแนน!AH16=1,4,IF(กรอกคะแนน!AH16=2,3,IF(กรอกคะแนน!AH16=3,2,IF(กรอกคะแนน!AH16=4,1,))))</f>
        <v>3</v>
      </c>
      <c r="AI16" s="93">
        <f>IF(กรอกคะแนน!AI16=1,4,IF(กรอกคะแนน!AI16=2,3,IF(กรอกคะแนน!AI16=3,2,IF(กรอกคะแนน!AI16=4,1,))))</f>
        <v>3</v>
      </c>
      <c r="AJ16" s="94">
        <f>IF(กรอกคะแนน!AJ16=1,1,IF(กรอกคะแนน!AJ16=2,2,IF(กรอกคะแนน!AJ16=3,3,IF(กรอกคะแนน!AJ16=4,4,))))</f>
        <v>2</v>
      </c>
      <c r="AK16" s="91">
        <f>IF(กรอกคะแนน!AK16=1,1,IF(กรอกคะแนน!AK16=2,2,IF(กรอกคะแนน!AK16=3,3,IF(กรอกคะแนน!AK16=4,4,))))</f>
        <v>2</v>
      </c>
      <c r="AL16" s="91">
        <f>IF(กรอกคะแนน!AL16=1,4,IF(กรอกคะแนน!AL16=2,3,IF(กรอกคะแนน!AL16=3,2,IF(กรอกคะแนน!AL16=4,1,))))</f>
        <v>3</v>
      </c>
      <c r="AM16" s="91">
        <f>IF(กรอกคะแนน!AM16=1,1,IF(กรอกคะแนน!AM16=2,2,IF(กรอกคะแนน!AM16=3,3,IF(กรอกคะแนน!AM16=4,4,))))</f>
        <v>2</v>
      </c>
      <c r="AN16" s="91">
        <f>IF(กรอกคะแนน!AN16=1,4,IF(กรอกคะแนน!AN16=2,3,IF(กรอกคะแนน!AN16=3,2,IF(กรอกคะแนน!AN16=4,1,))))</f>
        <v>4</v>
      </c>
      <c r="AO16" s="92">
        <f>IF(กรอกคะแนน!AO16=1,1,IF(กรอกคะแนน!AO16=2,2,IF(กรอกคะแนน!AO16=3,3,IF(กรอกคะแนน!AO16=4,4,))))</f>
        <v>2</v>
      </c>
      <c r="AP16" s="89">
        <f>IF(กรอกคะแนน!AP16=1,4,IF(กรอกคะแนน!AP16=2,3,IF(กรอกคะแนน!AP16=3,2,IF(กรอกคะแนน!AP16=4,1,))))</f>
        <v>3</v>
      </c>
      <c r="AQ16" s="91">
        <f>IF(กรอกคะแนน!AQ16=1,1,IF(กรอกคะแนน!AQ16=2,2,IF(กรอกคะแนน!AQ16=3,3,IF(กรอกคะแนน!AQ16=4,4,))))</f>
        <v>2</v>
      </c>
      <c r="AR16" s="91">
        <f>IF(กรอกคะแนน!AR16=1,1,IF(กรอกคะแนน!AR16=2,2,IF(กรอกคะแนน!AR16=3,3,IF(กรอกคะแนน!AR16=4,4,))))</f>
        <v>2</v>
      </c>
      <c r="AS16" s="93">
        <f>IF(กรอกคะแนน!AS16=1,4,IF(กรอกคะแนน!AS16=2,3,IF(กรอกคะแนน!AS16=3,2,IF(กรอกคะแนน!AS16=4,1,))))</f>
        <v>4</v>
      </c>
      <c r="AT16" s="94">
        <f>IF(กรอกคะแนน!AT16=1,1,IF(กรอกคะแนน!AT16=2,2,IF(กรอกคะแนน!AT16=3,3,IF(กรอกคะแนน!AT16=4,4,))))</f>
        <v>2</v>
      </c>
      <c r="AU16" s="91">
        <f>IF(กรอกคะแนน!AU16=1,1,IF(กรอกคะแนน!AU16=2,2,IF(กรอกคะแนน!AU16=3,3,IF(กรอกคะแนน!AU16=4,4,))))</f>
        <v>2</v>
      </c>
      <c r="AV16" s="91">
        <f>IF(กรอกคะแนน!AV16=1,1,IF(กรอกคะแนน!AV16=2,2,IF(กรอกคะแนน!AV16=3,3,IF(กรอกคะแนน!AV16=4,4,))))</f>
        <v>2</v>
      </c>
      <c r="AW16" s="91">
        <f>IF(กรอกคะแนน!AW16=1,1,IF(กรอกคะแนน!AW16=2,2,IF(กรอกคะแนน!AW16=3,3,IF(กรอกคะแนน!AW16=4,4,))))</f>
        <v>2</v>
      </c>
      <c r="AX16" s="91">
        <f>IF(กรอกคะแนน!AX16=1,4,IF(กรอกคะแนน!AX16=2,3,IF(กรอกคะแนน!AX16=3,2,IF(กรอกคะแนน!AX16=4,1,))))</f>
        <v>3</v>
      </c>
      <c r="AY16" s="92">
        <f>IF(กรอกคะแนน!AY16=1,1,IF(กรอกคะแนน!AY16=2,2,IF(กรอกคะแนน!AY16=3,3,IF(กรอกคะแนน!AY16=4,4,))))</f>
        <v>2</v>
      </c>
      <c r="AZ16" s="89">
        <f>IF(กรอกคะแนน!AZ16=1,4,IF(กรอกคะแนน!AZ16=2,3,IF(กรอกคะแนน!AZ16=3,2,IF(กรอกคะแนน!AZ16=4,1,))))</f>
        <v>3</v>
      </c>
      <c r="BA16" s="91">
        <f>IF(กรอกคะแนน!BA16=1,1,IF(กรอกคะแนน!BA16=2,2,IF(กรอกคะแนน!BA16=3,3,IF(กรอกคะแนน!BA16=4,4,))))</f>
        <v>2</v>
      </c>
      <c r="BB16" s="91">
        <f>IF(กรอกคะแนน!BB16=1,4,IF(กรอกคะแนน!BB16=2,3,IF(กรอกคะแนน!BB16=3,2,IF(กรอกคะแนน!BB16=4,1,))))</f>
        <v>2</v>
      </c>
      <c r="BC16" s="91">
        <f>IF(กรอกคะแนน!BC16=1,1,IF(กรอกคะแนน!BC16=2,2,IF(กรอกคะแนน!BC16=3,3,IF(กรอกคะแนน!BC16=4,4,))))</f>
        <v>4</v>
      </c>
      <c r="BD16" s="91">
        <f>IF(กรอกคะแนน!BD16=1,4,IF(กรอกคะแนน!BD16=2,3,IF(กรอกคะแนน!BD16=3,2,IF(กรอกคะแนน!BD16=4,1,))))</f>
        <v>3</v>
      </c>
      <c r="BE16" s="93">
        <f>IF(กรอกคะแนน!BE16=1,4,IF(กรอกคะแนน!BE16=2,3,IF(กรอกคะแนน!BE16=3,2,IF(กรอกคะแนน!BE16=4,1,))))</f>
        <v>1</v>
      </c>
      <c r="BF16" s="143">
        <f t="shared" si="0"/>
        <v>12</v>
      </c>
      <c r="BG16" s="65">
        <f t="shared" si="1"/>
        <v>17</v>
      </c>
      <c r="BH16" s="65">
        <f t="shared" si="2"/>
        <v>17</v>
      </c>
      <c r="BI16" s="65">
        <f t="shared" si="3"/>
        <v>21</v>
      </c>
      <c r="BJ16" s="65">
        <f t="shared" si="4"/>
        <v>16</v>
      </c>
      <c r="BK16" s="65">
        <f t="shared" si="5"/>
        <v>16</v>
      </c>
      <c r="BL16" s="65"/>
      <c r="BM16" s="65"/>
      <c r="BN16" s="65">
        <f t="shared" si="6"/>
        <v>15</v>
      </c>
      <c r="BO16" s="65"/>
      <c r="BP16" s="65"/>
      <c r="BQ16" s="65"/>
      <c r="BR16" s="65">
        <f t="shared" si="7"/>
        <v>11</v>
      </c>
      <c r="BS16" s="65"/>
      <c r="BT16" s="65"/>
      <c r="BU16" s="65"/>
      <c r="BV16" s="65">
        <f t="shared" si="8"/>
        <v>13</v>
      </c>
      <c r="BW16" s="65"/>
      <c r="BX16" s="66">
        <f t="shared" si="9"/>
        <v>15</v>
      </c>
      <c r="BY16" s="8"/>
    </row>
    <row r="17" spans="1:102" s="9" customFormat="1" ht="18" customHeight="1">
      <c r="A17" s="10" t="s">
        <v>18</v>
      </c>
      <c r="B17" s="11" t="str">
        <f>กรอกคะแนน!B17</f>
        <v>14</v>
      </c>
      <c r="C17" s="12" t="str">
        <f>กรอกคะแนน!C17</f>
        <v>1641</v>
      </c>
      <c r="D17" s="13" t="str">
        <f>กรอกคะแนน!D17</f>
        <v>เด็กหญิงกัญชพร    ทาวงศ์ษา</v>
      </c>
      <c r="E17" s="144" t="str">
        <f>IF(กรอกคะแนน!E17=1,"ชาย","หญิง")</f>
        <v>หญิง</v>
      </c>
      <c r="F17" s="89">
        <f>IF(กรอกคะแนน!F17=1,1,IF(กรอกคะแนน!F17=2,2,IF(กรอกคะแนน!F17=3,3,IF(กรอกคะแนน!F17=4,4,))))</f>
        <v>2</v>
      </c>
      <c r="G17" s="91">
        <f>IF(กรอกคะแนน!G17=1,4,IF(กรอกคะแนน!G17=2,3,IF(กรอกคะแนน!G17=3,2,IF(กรอกคะแนน!G17=4,1,))))</f>
        <v>4</v>
      </c>
      <c r="H17" s="91">
        <f>IF(กรอกคะแนน!H17=1,4,IF(กรอกคะแนน!H17=2,3,IF(กรอกคะแนน!H17=3,2,IF(กรอกคะแนน!H17=4,1,))))</f>
        <v>1</v>
      </c>
      <c r="I17" s="91">
        <f>IF(กรอกคะแนน!I17=1,1,IF(กรอกคะแนน!I17=2,2,IF(กรอกคะแนน!I17=3,3,IF(กรอกคะแนน!I17=4,4,))))</f>
        <v>3</v>
      </c>
      <c r="J17" s="91">
        <f>IF(กรอกคะแนน!J17=1,4,IF(กรอกคะแนน!J17=2,3,IF(กรอกคะแนน!J17=3,2,IF(กรอกคะแนน!J17=4,1,))))</f>
        <v>3</v>
      </c>
      <c r="K17" s="93">
        <f>IF(กรอกคะแนน!K17=1,1,IF(กรอกคะแนน!K17=2,2,IF(กรอกคะแนน!K17=3,3,IF(กรอกคะแนน!K17=4,4,))))</f>
        <v>4</v>
      </c>
      <c r="L17" s="94">
        <f>IF(กรอกคะแนน!L17=1,1,IF(กรอกคะแนน!L17=2,2,IF(กรอกคะแนน!L17=3,3,IF(กรอกคะแนน!L17=4,4,))))</f>
        <v>2</v>
      </c>
      <c r="M17" s="91">
        <f>IF(กรอกคะแนน!M17=1,4,IF(กรอกคะแนน!M17=2,3,IF(กรอกคะแนน!M17=3,2,IF(กรอกคะแนน!M17=4,1,))))</f>
        <v>3</v>
      </c>
      <c r="N17" s="91">
        <f>IF(กรอกคะแนน!N17=1,4,IF(กรอกคะแนน!N17=2,3,IF(กรอกคะแนน!N17=3,2,IF(กรอกคะแนน!N17=4,1,))))</f>
        <v>2</v>
      </c>
      <c r="O17" s="91">
        <f>IF(กรอกคะแนน!O17=1,1,IF(กรอกคะแนน!O17=2,2,IF(กรอกคะแนน!O17=3,3,IF(กรอกคะแนน!O17=4,4,))))</f>
        <v>2</v>
      </c>
      <c r="P17" s="91">
        <f>IF(กรอกคะแนน!P17=1,4,IF(กรอกคะแนน!P17=2,3,IF(กรอกคะแนน!P17=3,2,IF(กรอกคะแนน!P17=4,1,))))</f>
        <v>2</v>
      </c>
      <c r="Q17" s="92">
        <f>IF(กรอกคะแนน!Q17=1,1,IF(กรอกคะแนน!Q17=2,2,IF(กรอกคะแนน!Q17=3,3,IF(กรอกคะแนน!Q17=4,4,))))</f>
        <v>4</v>
      </c>
      <c r="R17" s="89">
        <f>IF(กรอกคะแนน!R17=1,4,IF(กรอกคะแนน!R17=2,3,IF(กรอกคะแนน!R17=3,2,IF(กรอกคะแนน!R17=4,1,))))</f>
        <v>3</v>
      </c>
      <c r="S17" s="91">
        <f>IF(กรอกคะแนน!S17=1,1,IF(กรอกคะแนน!S17=2,2,IF(กรอกคะแนน!S17=3,3,IF(กรอกคะแนน!S17=4,4,))))</f>
        <v>4</v>
      </c>
      <c r="T17" s="91">
        <f>IF(กรอกคะแนน!T17=1,1,IF(กรอกคะแนน!T17=2,2,IF(กรอกคะแนน!T17=3,3,IF(กรอกคะแนน!T17=4,4,))))</f>
        <v>3</v>
      </c>
      <c r="U17" s="91">
        <f>IF(กรอกคะแนน!U17=1,4,IF(กรอกคะแนน!U17=2,3,IF(กรอกคะแนน!U17=3,2,IF(กรอกคะแนน!U17=4,1,))))</f>
        <v>4</v>
      </c>
      <c r="V17" s="91">
        <f>IF(กรอกคะแนน!V17=1,1,IF(กรอกคะแนน!V17=2,2,IF(กรอกคะแนน!V17=3,3,IF(กรอกคะแนน!V17=4,4,))))</f>
        <v>2</v>
      </c>
      <c r="W17" s="93">
        <f>IF(กรอกคะแนน!W17=1,4,IF(กรอกคะแนน!W17=2,3,IF(กรอกคะแนน!W17=3,2,IF(กรอกคะแนน!W17=4,1,))))</f>
        <v>4</v>
      </c>
      <c r="X17" s="94">
        <f>IF(กรอกคะแนน!X17=1,4,IF(กรอกคะแนน!X17=2,3,IF(กรอกคะแนน!X17=3,2,IF(กรอกคะแนน!X17=4,1,))))</f>
        <v>2</v>
      </c>
      <c r="Y17" s="91">
        <f>IF(กรอกคะแนน!Y17=1,1,IF(กรอกคะแนน!Y17=2,2,IF(กรอกคะแนน!Y17=3,3,IF(กรอกคะแนน!Y17=4,4,))))</f>
        <v>2</v>
      </c>
      <c r="Z17" s="91">
        <f>IF(กรอกคะแนน!Z17=1,4,IF(กรอกคะแนน!Z17=2,3,IF(กรอกคะแนน!Z17=3,2,IF(กรอกคะแนน!Z17=4,1,))))</f>
        <v>4</v>
      </c>
      <c r="AA17" s="91">
        <f>IF(กรอกคะแนน!AA17=1,1,IF(กรอกคะแนน!AA17=2,2,IF(กรอกคะแนน!AA17=3,3,IF(กรอกคะแนน!AA17=4,4,))))</f>
        <v>3</v>
      </c>
      <c r="AB17" s="91">
        <f>IF(กรอกคะแนน!AB17=1,1,IF(กรอกคะแนน!AB17=2,2,IF(กรอกคะแนน!AB17=3,3,IF(กรอกคะแนน!AB17=4,4,))))</f>
        <v>3</v>
      </c>
      <c r="AC17" s="92">
        <f>IF(กรอกคะแนน!AC17=1,4,IF(กรอกคะแนน!AC17=2,3,IF(กรอกคะแนน!AC17=3,2,IF(กรอกคะแนน!AC17=4,1,))))</f>
        <v>4</v>
      </c>
      <c r="AD17" s="89">
        <f>IF(กรอกคะแนน!AD17=1,1,IF(กรอกคะแนน!AD17=2,2,IF(กรอกคะแนน!AD17=3,3,IF(กรอกคะแนน!AD17=4,4,))))</f>
        <v>3</v>
      </c>
      <c r="AE17" s="91">
        <f>IF(กรอกคะแนน!AE17=1,4,IF(กรอกคะแนน!AE17=2,3,IF(กรอกคะแนน!AE17=3,2,IF(กรอกคะแนน!AE17=4,1,))))</f>
        <v>3</v>
      </c>
      <c r="AF17" s="91">
        <f>IF(กรอกคะแนน!AF17=1,4,IF(กรอกคะแนน!AF17=2,3,IF(กรอกคะแนน!AF17=3,2,IF(กรอกคะแนน!AF17=4,1,))))</f>
        <v>4</v>
      </c>
      <c r="AG17" s="91">
        <f>IF(กรอกคะแนน!AG17=1,1,IF(กรอกคะแนน!AG17=2,2,IF(กรอกคะแนน!AG17=3,3,IF(กรอกคะแนน!AG17=4,4,))))</f>
        <v>3</v>
      </c>
      <c r="AH17" s="91">
        <f>IF(กรอกคะแนน!AH17=1,4,IF(กรอกคะแนน!AH17=2,3,IF(กรอกคะแนน!AH17=3,2,IF(กรอกคะแนน!AH17=4,1,))))</f>
        <v>4</v>
      </c>
      <c r="AI17" s="93">
        <f>IF(กรอกคะแนน!AI17=1,4,IF(กรอกคะแนน!AI17=2,3,IF(กรอกคะแนน!AI17=3,2,IF(กรอกคะแนน!AI17=4,1,))))</f>
        <v>4</v>
      </c>
      <c r="AJ17" s="94">
        <f>IF(กรอกคะแนน!AJ17=1,1,IF(กรอกคะแนน!AJ17=2,2,IF(กรอกคะแนน!AJ17=3,3,IF(กรอกคะแนน!AJ17=4,4,))))</f>
        <v>3</v>
      </c>
      <c r="AK17" s="91">
        <f>IF(กรอกคะแนน!AK17=1,1,IF(กรอกคะแนน!AK17=2,2,IF(กรอกคะแนน!AK17=3,3,IF(กรอกคะแนน!AK17=4,4,))))</f>
        <v>1</v>
      </c>
      <c r="AL17" s="91">
        <f>IF(กรอกคะแนน!AL17=1,4,IF(กรอกคะแนน!AL17=2,3,IF(กรอกคะแนน!AL17=3,2,IF(กรอกคะแนน!AL17=4,1,))))</f>
        <v>4</v>
      </c>
      <c r="AM17" s="91">
        <f>IF(กรอกคะแนน!AM17=1,1,IF(กรอกคะแนน!AM17=2,2,IF(กรอกคะแนน!AM17=3,3,IF(กรอกคะแนน!AM17=4,4,))))</f>
        <v>3</v>
      </c>
      <c r="AN17" s="91">
        <f>IF(กรอกคะแนน!AN17=1,4,IF(กรอกคะแนน!AN17=2,3,IF(กรอกคะแนน!AN17=3,2,IF(กรอกคะแนน!AN17=4,1,))))</f>
        <v>2</v>
      </c>
      <c r="AO17" s="92">
        <f>IF(กรอกคะแนน!AO17=1,1,IF(กรอกคะแนน!AO17=2,2,IF(กรอกคะแนน!AO17=3,3,IF(กรอกคะแนน!AO17=4,4,))))</f>
        <v>4</v>
      </c>
      <c r="AP17" s="89">
        <f>IF(กรอกคะแนน!AP17=1,4,IF(กรอกคะแนน!AP17=2,3,IF(กรอกคะแนน!AP17=3,2,IF(กรอกคะแนน!AP17=4,1,))))</f>
        <v>4</v>
      </c>
      <c r="AQ17" s="91">
        <f>IF(กรอกคะแนน!AQ17=1,1,IF(กรอกคะแนน!AQ17=2,2,IF(กรอกคะแนน!AQ17=3,3,IF(กรอกคะแนน!AQ17=4,4,))))</f>
        <v>2</v>
      </c>
      <c r="AR17" s="91">
        <f>IF(กรอกคะแนน!AR17=1,1,IF(กรอกคะแนน!AR17=2,2,IF(กรอกคะแนน!AR17=3,3,IF(กรอกคะแนน!AR17=4,4,))))</f>
        <v>3</v>
      </c>
      <c r="AS17" s="93">
        <f>IF(กรอกคะแนน!AS17=1,4,IF(กรอกคะแนน!AS17=2,3,IF(กรอกคะแนน!AS17=3,2,IF(กรอกคะแนน!AS17=4,1,))))</f>
        <v>4</v>
      </c>
      <c r="AT17" s="94">
        <f>IF(กรอกคะแนน!AT17=1,1,IF(กรอกคะแนน!AT17=2,2,IF(กรอกคะแนน!AT17=3,3,IF(กรอกคะแนน!AT17=4,4,))))</f>
        <v>4</v>
      </c>
      <c r="AU17" s="91">
        <f>IF(กรอกคะแนน!AU17=1,1,IF(กรอกคะแนน!AU17=2,2,IF(กรอกคะแนน!AU17=3,3,IF(กรอกคะแนน!AU17=4,4,))))</f>
        <v>3</v>
      </c>
      <c r="AV17" s="91">
        <f>IF(กรอกคะแนน!AV17=1,1,IF(กรอกคะแนน!AV17=2,2,IF(กรอกคะแนน!AV17=3,3,IF(กรอกคะแนน!AV17=4,4,))))</f>
        <v>3</v>
      </c>
      <c r="AW17" s="91">
        <f>IF(กรอกคะแนน!AW17=1,1,IF(กรอกคะแนน!AW17=2,2,IF(กรอกคะแนน!AW17=3,3,IF(กรอกคะแนน!AW17=4,4,))))</f>
        <v>3</v>
      </c>
      <c r="AX17" s="91">
        <f>IF(กรอกคะแนน!AX17=1,4,IF(กรอกคะแนน!AX17=2,3,IF(กรอกคะแนน!AX17=3,2,IF(กรอกคะแนน!AX17=4,1,))))</f>
        <v>4</v>
      </c>
      <c r="AY17" s="92">
        <f>IF(กรอกคะแนน!AY17=1,1,IF(กรอกคะแนน!AY17=2,2,IF(กรอกคะแนน!AY17=3,3,IF(กรอกคะแนน!AY17=4,4,))))</f>
        <v>4</v>
      </c>
      <c r="AZ17" s="89">
        <f>IF(กรอกคะแนน!AZ17=1,4,IF(กรอกคะแนน!AZ17=2,3,IF(กรอกคะแนน!AZ17=3,2,IF(กรอกคะแนน!AZ17=4,1,))))</f>
        <v>4</v>
      </c>
      <c r="BA17" s="91">
        <f>IF(กรอกคะแนน!BA17=1,1,IF(กรอกคะแนน!BA17=2,2,IF(กรอกคะแนน!BA17=3,3,IF(กรอกคะแนน!BA17=4,4,))))</f>
        <v>2</v>
      </c>
      <c r="BB17" s="91">
        <f>IF(กรอกคะแนน!BB17=1,4,IF(กรอกคะแนน!BB17=2,3,IF(กรอกคะแนน!BB17=3,2,IF(กรอกคะแนน!BB17=4,1,))))</f>
        <v>2</v>
      </c>
      <c r="BC17" s="91">
        <f>IF(กรอกคะแนน!BC17=1,1,IF(กรอกคะแนน!BC17=2,2,IF(กรอกคะแนน!BC17=3,3,IF(กรอกคะแนน!BC17=4,4,))))</f>
        <v>3</v>
      </c>
      <c r="BD17" s="91">
        <f>IF(กรอกคะแนน!BD17=1,4,IF(กรอกคะแนน!BD17=2,3,IF(กรอกคะแนน!BD17=3,2,IF(กรอกคะแนน!BD17=4,1,))))</f>
        <v>4</v>
      </c>
      <c r="BE17" s="93">
        <f>IF(กรอกคะแนน!BE17=1,4,IF(กรอกคะแนน!BE17=2,3,IF(กรอกคะแนน!BE17=3,2,IF(กรอกคะแนน!BE17=4,1,))))</f>
        <v>1</v>
      </c>
      <c r="BF17" s="143">
        <f t="shared" si="0"/>
        <v>17</v>
      </c>
      <c r="BG17" s="65">
        <f t="shared" si="1"/>
        <v>17</v>
      </c>
      <c r="BH17" s="65">
        <f t="shared" si="2"/>
        <v>15</v>
      </c>
      <c r="BI17" s="65">
        <f t="shared" si="3"/>
        <v>20</v>
      </c>
      <c r="BJ17" s="65">
        <f t="shared" si="4"/>
        <v>18</v>
      </c>
      <c r="BK17" s="65">
        <f t="shared" si="5"/>
        <v>21</v>
      </c>
      <c r="BL17" s="65"/>
      <c r="BM17" s="65"/>
      <c r="BN17" s="65">
        <f t="shared" si="6"/>
        <v>17</v>
      </c>
      <c r="BO17" s="65"/>
      <c r="BP17" s="65"/>
      <c r="BQ17" s="65"/>
      <c r="BR17" s="65">
        <f t="shared" si="7"/>
        <v>13</v>
      </c>
      <c r="BS17" s="65"/>
      <c r="BT17" s="65"/>
      <c r="BU17" s="65"/>
      <c r="BV17" s="65">
        <f t="shared" si="8"/>
        <v>21</v>
      </c>
      <c r="BW17" s="65"/>
      <c r="BX17" s="66">
        <f t="shared" si="9"/>
        <v>16</v>
      </c>
      <c r="BY17" s="8"/>
    </row>
    <row r="18" spans="1:102" s="9" customFormat="1" ht="18" customHeight="1">
      <c r="A18" s="10" t="s">
        <v>19</v>
      </c>
      <c r="B18" s="11" t="str">
        <f>กรอกคะแนน!B18</f>
        <v>14</v>
      </c>
      <c r="C18" s="12" t="str">
        <f>กรอกคะแนน!C18</f>
        <v>1642</v>
      </c>
      <c r="D18" s="13" t="str">
        <f>กรอกคะแนน!D18</f>
        <v>เด็กหญิงจารุวรรณ    โพธิ์ไกร</v>
      </c>
      <c r="E18" s="144" t="str">
        <f>IF(กรอกคะแนน!E18=1,"ชาย","หญิง")</f>
        <v>หญิง</v>
      </c>
      <c r="F18" s="89">
        <f>IF(กรอกคะแนน!F18=1,1,IF(กรอกคะแนน!F18=2,2,IF(กรอกคะแนน!F18=3,3,IF(กรอกคะแนน!F18=4,4,))))</f>
        <v>4</v>
      </c>
      <c r="G18" s="91">
        <f>IF(กรอกคะแนน!G18=1,4,IF(กรอกคะแนน!G18=2,3,IF(กรอกคะแนน!G18=3,2,IF(กรอกคะแนน!G18=4,1,))))</f>
        <v>4</v>
      </c>
      <c r="H18" s="91">
        <f>IF(กรอกคะแนน!H18=1,4,IF(กรอกคะแนน!H18=2,3,IF(กรอกคะแนน!H18=3,2,IF(กรอกคะแนน!H18=4,1,))))</f>
        <v>3</v>
      </c>
      <c r="I18" s="91">
        <f>IF(กรอกคะแนน!I18=1,1,IF(กรอกคะแนน!I18=2,2,IF(กรอกคะแนน!I18=3,3,IF(กรอกคะแนน!I18=4,4,))))</f>
        <v>2</v>
      </c>
      <c r="J18" s="91">
        <f>IF(กรอกคะแนน!J18=1,4,IF(กรอกคะแนน!J18=2,3,IF(กรอกคะแนน!J18=3,2,IF(กรอกคะแนน!J18=4,1,))))</f>
        <v>3</v>
      </c>
      <c r="K18" s="93">
        <f>IF(กรอกคะแนน!K18=1,1,IF(กรอกคะแนน!K18=2,2,IF(กรอกคะแนน!K18=3,3,IF(กรอกคะแนน!K18=4,4,))))</f>
        <v>2</v>
      </c>
      <c r="L18" s="94">
        <f>IF(กรอกคะแนน!L18=1,1,IF(กรอกคะแนน!L18=2,2,IF(กรอกคะแนน!L18=3,3,IF(กรอกคะแนน!L18=4,4,))))</f>
        <v>2</v>
      </c>
      <c r="M18" s="91">
        <f>IF(กรอกคะแนน!M18=1,4,IF(กรอกคะแนน!M18=2,3,IF(กรอกคะแนน!M18=3,2,IF(กรอกคะแนน!M18=4,1,))))</f>
        <v>3</v>
      </c>
      <c r="N18" s="91">
        <f>IF(กรอกคะแนน!N18=1,4,IF(กรอกคะแนน!N18=2,3,IF(กรอกคะแนน!N18=3,2,IF(กรอกคะแนน!N18=4,1,))))</f>
        <v>2</v>
      </c>
      <c r="O18" s="91">
        <f>IF(กรอกคะแนน!O18=1,1,IF(กรอกคะแนน!O18=2,2,IF(กรอกคะแนน!O18=3,3,IF(กรอกคะแนน!O18=4,4,))))</f>
        <v>3</v>
      </c>
      <c r="P18" s="91">
        <f>IF(กรอกคะแนน!P18=1,4,IF(กรอกคะแนน!P18=2,3,IF(กรอกคะแนน!P18=3,2,IF(กรอกคะแนน!P18=4,1,))))</f>
        <v>3</v>
      </c>
      <c r="Q18" s="92">
        <f>IF(กรอกคะแนน!Q18=1,1,IF(กรอกคะแนน!Q18=2,2,IF(กรอกคะแนน!Q18=3,3,IF(กรอกคะแนน!Q18=4,4,))))</f>
        <v>4</v>
      </c>
      <c r="R18" s="89">
        <f>IF(กรอกคะแนน!R18=1,4,IF(กรอกคะแนน!R18=2,3,IF(กรอกคะแนน!R18=3,2,IF(กรอกคะแนน!R18=4,1,))))</f>
        <v>4</v>
      </c>
      <c r="S18" s="91">
        <f>IF(กรอกคะแนน!S18=1,1,IF(กรอกคะแนน!S18=2,2,IF(กรอกคะแนน!S18=3,3,IF(กรอกคะแนน!S18=4,4,))))</f>
        <v>4</v>
      </c>
      <c r="T18" s="91">
        <f>IF(กรอกคะแนน!T18=1,1,IF(กรอกคะแนน!T18=2,2,IF(กรอกคะแนน!T18=3,3,IF(กรอกคะแนน!T18=4,4,))))</f>
        <v>4</v>
      </c>
      <c r="U18" s="91">
        <f>IF(กรอกคะแนน!U18=1,4,IF(กรอกคะแนน!U18=2,3,IF(กรอกคะแนน!U18=3,2,IF(กรอกคะแนน!U18=4,1,))))</f>
        <v>3</v>
      </c>
      <c r="V18" s="91">
        <f>IF(กรอกคะแนน!V18=1,1,IF(กรอกคะแนน!V18=2,2,IF(กรอกคะแนน!V18=3,3,IF(กรอกคะแนน!V18=4,4,))))</f>
        <v>3</v>
      </c>
      <c r="W18" s="93">
        <f>IF(กรอกคะแนน!W18=1,4,IF(กรอกคะแนน!W18=2,3,IF(กรอกคะแนน!W18=3,2,IF(กรอกคะแนน!W18=4,1,))))</f>
        <v>3</v>
      </c>
      <c r="X18" s="94">
        <f>IF(กรอกคะแนน!X18=1,4,IF(กรอกคะแนน!X18=2,3,IF(กรอกคะแนน!X18=3,2,IF(กรอกคะแนน!X18=4,1,))))</f>
        <v>3</v>
      </c>
      <c r="Y18" s="91">
        <f>IF(กรอกคะแนน!Y18=1,1,IF(กรอกคะแนน!Y18=2,2,IF(กรอกคะแนน!Y18=3,3,IF(กรอกคะแนน!Y18=4,4,))))</f>
        <v>2</v>
      </c>
      <c r="Z18" s="91">
        <f>IF(กรอกคะแนน!Z18=1,4,IF(กรอกคะแนน!Z18=2,3,IF(กรอกคะแนน!Z18=3,2,IF(กรอกคะแนน!Z18=4,1,))))</f>
        <v>3</v>
      </c>
      <c r="AA18" s="91">
        <f>IF(กรอกคะแนน!AA18=1,1,IF(กรอกคะแนน!AA18=2,2,IF(กรอกคะแนน!AA18=3,3,IF(กรอกคะแนน!AA18=4,4,))))</f>
        <v>2</v>
      </c>
      <c r="AB18" s="91">
        <f>IF(กรอกคะแนน!AB18=1,1,IF(กรอกคะแนน!AB18=2,2,IF(กรอกคะแนน!AB18=3,3,IF(กรอกคะแนน!AB18=4,4,))))</f>
        <v>4</v>
      </c>
      <c r="AC18" s="92">
        <f>IF(กรอกคะแนน!AC18=1,4,IF(กรอกคะแนน!AC18=2,3,IF(กรอกคะแนน!AC18=3,2,IF(กรอกคะแนน!AC18=4,1,))))</f>
        <v>3</v>
      </c>
      <c r="AD18" s="89">
        <f>IF(กรอกคะแนน!AD18=1,1,IF(กรอกคะแนน!AD18=2,2,IF(กรอกคะแนน!AD18=3,3,IF(กรอกคะแนน!AD18=4,4,))))</f>
        <v>2</v>
      </c>
      <c r="AE18" s="91">
        <f>IF(กรอกคะแนน!AE18=1,4,IF(กรอกคะแนน!AE18=2,3,IF(กรอกคะแนน!AE18=3,2,IF(กรอกคะแนน!AE18=4,1,))))</f>
        <v>2</v>
      </c>
      <c r="AF18" s="91">
        <f>IF(กรอกคะแนน!AF18=1,4,IF(กรอกคะแนน!AF18=2,3,IF(กรอกคะแนน!AF18=3,2,IF(กรอกคะแนน!AF18=4,1,))))</f>
        <v>3</v>
      </c>
      <c r="AG18" s="91">
        <f>IF(กรอกคะแนน!AG18=1,1,IF(กรอกคะแนน!AG18=2,2,IF(กรอกคะแนน!AG18=3,3,IF(กรอกคะแนน!AG18=4,4,))))</f>
        <v>2</v>
      </c>
      <c r="AH18" s="91">
        <f>IF(กรอกคะแนน!AH18=1,4,IF(กรอกคะแนน!AH18=2,3,IF(กรอกคะแนน!AH18=3,2,IF(กรอกคะแนน!AH18=4,1,))))</f>
        <v>3</v>
      </c>
      <c r="AI18" s="93">
        <f>IF(กรอกคะแนน!AI18=1,4,IF(กรอกคะแนน!AI18=2,3,IF(กรอกคะแนน!AI18=3,2,IF(กรอกคะแนน!AI18=4,1,))))</f>
        <v>1</v>
      </c>
      <c r="AJ18" s="94">
        <f>IF(กรอกคะแนน!AJ18=1,1,IF(กรอกคะแนน!AJ18=2,2,IF(กรอกคะแนน!AJ18=3,3,IF(กรอกคะแนน!AJ18=4,4,))))</f>
        <v>2</v>
      </c>
      <c r="AK18" s="91">
        <f>IF(กรอกคะแนน!AK18=1,1,IF(กรอกคะแนน!AK18=2,2,IF(กรอกคะแนน!AK18=3,3,IF(กรอกคะแนน!AK18=4,4,))))</f>
        <v>2</v>
      </c>
      <c r="AL18" s="91">
        <f>IF(กรอกคะแนน!AL18=1,4,IF(กรอกคะแนน!AL18=2,3,IF(กรอกคะแนน!AL18=3,2,IF(กรอกคะแนน!AL18=4,1,))))</f>
        <v>1</v>
      </c>
      <c r="AM18" s="91">
        <f>IF(กรอกคะแนน!AM18=1,1,IF(กรอกคะแนน!AM18=2,2,IF(กรอกคะแนน!AM18=3,3,IF(กรอกคะแนน!AM18=4,4,))))</f>
        <v>2</v>
      </c>
      <c r="AN18" s="91">
        <f>IF(กรอกคะแนน!AN18=1,4,IF(กรอกคะแนน!AN18=2,3,IF(กรอกคะแนน!AN18=3,2,IF(กรอกคะแนน!AN18=4,1,))))</f>
        <v>2</v>
      </c>
      <c r="AO18" s="92">
        <f>IF(กรอกคะแนน!AO18=1,1,IF(กรอกคะแนน!AO18=2,2,IF(กรอกคะแนน!AO18=3,3,IF(กรอกคะแนน!AO18=4,4,))))</f>
        <v>3</v>
      </c>
      <c r="AP18" s="89">
        <f>IF(กรอกคะแนน!AP18=1,4,IF(กรอกคะแนน!AP18=2,3,IF(กรอกคะแนน!AP18=3,2,IF(กรอกคะแนน!AP18=4,1,))))</f>
        <v>3</v>
      </c>
      <c r="AQ18" s="91">
        <f>IF(กรอกคะแนน!AQ18=1,1,IF(กรอกคะแนน!AQ18=2,2,IF(กรอกคะแนน!AQ18=3,3,IF(กรอกคะแนน!AQ18=4,4,))))</f>
        <v>2</v>
      </c>
      <c r="AR18" s="91">
        <f>IF(กรอกคะแนน!AR18=1,1,IF(กรอกคะแนน!AR18=2,2,IF(กรอกคะแนน!AR18=3,3,IF(กรอกคะแนน!AR18=4,4,))))</f>
        <v>2</v>
      </c>
      <c r="AS18" s="93">
        <f>IF(กรอกคะแนน!AS18=1,4,IF(กรอกคะแนน!AS18=2,3,IF(กรอกคะแนน!AS18=3,2,IF(กรอกคะแนน!AS18=4,1,))))</f>
        <v>3</v>
      </c>
      <c r="AT18" s="94">
        <f>IF(กรอกคะแนน!AT18=1,1,IF(กรอกคะแนน!AT18=2,2,IF(กรอกคะแนน!AT18=3,3,IF(กรอกคะแนน!AT18=4,4,))))</f>
        <v>3</v>
      </c>
      <c r="AU18" s="91">
        <f>IF(กรอกคะแนน!AU18=1,1,IF(กรอกคะแนน!AU18=2,2,IF(กรอกคะแนน!AU18=3,3,IF(กรอกคะแนน!AU18=4,4,))))</f>
        <v>2</v>
      </c>
      <c r="AV18" s="91">
        <f>IF(กรอกคะแนน!AV18=1,1,IF(กรอกคะแนน!AV18=2,2,IF(กรอกคะแนน!AV18=3,3,IF(กรอกคะแนน!AV18=4,4,))))</f>
        <v>4</v>
      </c>
      <c r="AW18" s="91">
        <f>IF(กรอกคะแนน!AW18=1,1,IF(กรอกคะแนน!AW18=2,2,IF(กรอกคะแนน!AW18=3,3,IF(กรอกคะแนน!AW18=4,4,))))</f>
        <v>3</v>
      </c>
      <c r="AX18" s="91">
        <f>IF(กรอกคะแนน!AX18=1,4,IF(กรอกคะแนน!AX18=2,3,IF(กรอกคะแนน!AX18=3,2,IF(กรอกคะแนน!AX18=4,1,))))</f>
        <v>1</v>
      </c>
      <c r="AY18" s="92">
        <f>IF(กรอกคะแนน!AY18=1,1,IF(กรอกคะแนน!AY18=2,2,IF(กรอกคะแนน!AY18=3,3,IF(กรอกคะแนน!AY18=4,4,))))</f>
        <v>2</v>
      </c>
      <c r="AZ18" s="89">
        <f>IF(กรอกคะแนน!AZ18=1,4,IF(กรอกคะแนน!AZ18=2,3,IF(กรอกคะแนน!AZ18=3,2,IF(กรอกคะแนน!AZ18=4,1,))))</f>
        <v>3</v>
      </c>
      <c r="BA18" s="91">
        <f>IF(กรอกคะแนน!BA18=1,1,IF(กรอกคะแนน!BA18=2,2,IF(กรอกคะแนน!BA18=3,3,IF(กรอกคะแนน!BA18=4,4,))))</f>
        <v>2</v>
      </c>
      <c r="BB18" s="91">
        <f>IF(กรอกคะแนน!BB18=1,4,IF(กรอกคะแนน!BB18=2,3,IF(กรอกคะแนน!BB18=3,2,IF(กรอกคะแนน!BB18=4,1,))))</f>
        <v>3</v>
      </c>
      <c r="BC18" s="91">
        <f>IF(กรอกคะแนน!BC18=1,1,IF(กรอกคะแนน!BC18=2,2,IF(กรอกคะแนน!BC18=3,3,IF(กรอกคะแนน!BC18=4,4,))))</f>
        <v>3</v>
      </c>
      <c r="BD18" s="91">
        <f>IF(กรอกคะแนน!BD18=1,4,IF(กรอกคะแนน!BD18=2,3,IF(กรอกคะแนน!BD18=3,2,IF(กรอกคะแนน!BD18=4,1,))))</f>
        <v>3</v>
      </c>
      <c r="BE18" s="93">
        <f>IF(กรอกคะแนน!BE18=1,4,IF(กรอกคะแนน!BE18=2,3,IF(กรอกคะแนน!BE18=3,2,IF(กรอกคะแนน!BE18=4,1,))))</f>
        <v>2</v>
      </c>
      <c r="BF18" s="143">
        <f t="shared" si="0"/>
        <v>11</v>
      </c>
      <c r="BG18" s="65">
        <f t="shared" si="1"/>
        <v>18</v>
      </c>
      <c r="BH18" s="65">
        <f t="shared" si="2"/>
        <v>17</v>
      </c>
      <c r="BI18" s="65">
        <f t="shared" si="3"/>
        <v>21</v>
      </c>
      <c r="BJ18" s="65">
        <f t="shared" si="4"/>
        <v>17</v>
      </c>
      <c r="BK18" s="65">
        <f t="shared" si="5"/>
        <v>13</v>
      </c>
      <c r="BL18" s="65"/>
      <c r="BM18" s="65"/>
      <c r="BN18" s="65">
        <f t="shared" si="6"/>
        <v>12</v>
      </c>
      <c r="BO18" s="65"/>
      <c r="BP18" s="65"/>
      <c r="BQ18" s="65"/>
      <c r="BR18" s="65">
        <f t="shared" si="7"/>
        <v>10</v>
      </c>
      <c r="BS18" s="65"/>
      <c r="BT18" s="65"/>
      <c r="BU18" s="65"/>
      <c r="BV18" s="65">
        <f t="shared" si="8"/>
        <v>15</v>
      </c>
      <c r="BW18" s="65"/>
      <c r="BX18" s="66">
        <f t="shared" si="9"/>
        <v>16</v>
      </c>
      <c r="BY18" s="8"/>
    </row>
    <row r="19" spans="1:102" s="9" customFormat="1" ht="18" customHeight="1">
      <c r="A19" s="141" t="s">
        <v>20</v>
      </c>
      <c r="B19" s="11" t="str">
        <f>กรอกคะแนน!B19</f>
        <v>14</v>
      </c>
      <c r="C19" s="12" t="str">
        <f>กรอกคะแนน!C19</f>
        <v>1643</v>
      </c>
      <c r="D19" s="13" t="str">
        <f>กรอกคะแนน!D19</f>
        <v>เด็กหญิงฐิติมา    คำอินทร์</v>
      </c>
      <c r="E19" s="144" t="str">
        <f>IF(กรอกคะแนน!E19=1,"ชาย","หญิง")</f>
        <v>หญิง</v>
      </c>
      <c r="F19" s="89">
        <f>IF(กรอกคะแนน!F19=1,1,IF(กรอกคะแนน!F19=2,2,IF(กรอกคะแนน!F19=3,3,IF(กรอกคะแนน!F19=4,4,))))</f>
        <v>3</v>
      </c>
      <c r="G19" s="91">
        <f>IF(กรอกคะแนน!G19=1,4,IF(กรอกคะแนน!G19=2,3,IF(กรอกคะแนน!G19=3,2,IF(กรอกคะแนน!G19=4,1,))))</f>
        <v>3</v>
      </c>
      <c r="H19" s="91">
        <f>IF(กรอกคะแนน!H19=1,4,IF(กรอกคะแนน!H19=2,3,IF(กรอกคะแนน!H19=3,2,IF(กรอกคะแนน!H19=4,1,))))</f>
        <v>4</v>
      </c>
      <c r="I19" s="91">
        <f>IF(กรอกคะแนน!I19=1,1,IF(กรอกคะแนน!I19=2,2,IF(กรอกคะแนน!I19=3,3,IF(กรอกคะแนน!I19=4,4,))))</f>
        <v>3</v>
      </c>
      <c r="J19" s="91">
        <f>IF(กรอกคะแนน!J19=1,4,IF(กรอกคะแนน!J19=2,3,IF(กรอกคะแนน!J19=3,2,IF(กรอกคะแนน!J19=4,1,))))</f>
        <v>3</v>
      </c>
      <c r="K19" s="93">
        <f>IF(กรอกคะแนน!K19=1,1,IF(กรอกคะแนน!K19=2,2,IF(กรอกคะแนน!K19=3,3,IF(กรอกคะแนน!K19=4,4,))))</f>
        <v>4</v>
      </c>
      <c r="L19" s="94">
        <f>IF(กรอกคะแนน!L19=1,1,IF(กรอกคะแนน!L19=2,2,IF(กรอกคะแนน!L19=3,3,IF(กรอกคะแนน!L19=4,4,))))</f>
        <v>3</v>
      </c>
      <c r="M19" s="91">
        <f>IF(กรอกคะแนน!M19=1,4,IF(กรอกคะแนน!M19=2,3,IF(กรอกคะแนน!M19=3,2,IF(กรอกคะแนน!M19=4,1,))))</f>
        <v>3</v>
      </c>
      <c r="N19" s="91">
        <f>IF(กรอกคะแนน!N19=1,4,IF(กรอกคะแนน!N19=2,3,IF(กรอกคะแนน!N19=3,2,IF(กรอกคะแนน!N19=4,1,))))</f>
        <v>2</v>
      </c>
      <c r="O19" s="91">
        <f>IF(กรอกคะแนน!O19=1,1,IF(กรอกคะแนน!O19=2,2,IF(กรอกคะแนน!O19=3,3,IF(กรอกคะแนน!O19=4,4,))))</f>
        <v>3</v>
      </c>
      <c r="P19" s="91">
        <f>IF(กรอกคะแนน!P19=1,4,IF(กรอกคะแนน!P19=2,3,IF(กรอกคะแนน!P19=3,2,IF(กรอกคะแนน!P19=4,1,))))</f>
        <v>2</v>
      </c>
      <c r="Q19" s="92">
        <f>IF(กรอกคะแนน!Q19=1,1,IF(กรอกคะแนน!Q19=2,2,IF(กรอกคะแนน!Q19=3,3,IF(กรอกคะแนน!Q19=4,4,))))</f>
        <v>3</v>
      </c>
      <c r="R19" s="89">
        <f>IF(กรอกคะแนน!R19=1,4,IF(กรอกคะแนน!R19=2,3,IF(กรอกคะแนน!R19=3,2,IF(กรอกคะแนน!R19=4,1,))))</f>
        <v>4</v>
      </c>
      <c r="S19" s="91">
        <f>IF(กรอกคะแนน!S19=1,1,IF(กรอกคะแนน!S19=2,2,IF(กรอกคะแนน!S19=3,3,IF(กรอกคะแนน!S19=4,4,))))</f>
        <v>3</v>
      </c>
      <c r="T19" s="91">
        <f>IF(กรอกคะแนน!T19=1,1,IF(กรอกคะแนน!T19=2,2,IF(กรอกคะแนน!T19=3,3,IF(กรอกคะแนน!T19=4,4,))))</f>
        <v>4</v>
      </c>
      <c r="U19" s="91">
        <f>IF(กรอกคะแนน!U19=1,4,IF(กรอกคะแนน!U19=2,3,IF(กรอกคะแนน!U19=3,2,IF(กรอกคะแนน!U19=4,1,))))</f>
        <v>4</v>
      </c>
      <c r="V19" s="91">
        <f>IF(กรอกคะแนน!V19=1,1,IF(กรอกคะแนน!V19=2,2,IF(กรอกคะแนน!V19=3,3,IF(กรอกคะแนน!V19=4,4,))))</f>
        <v>3</v>
      </c>
      <c r="W19" s="93">
        <f>IF(กรอกคะแนน!W19=1,4,IF(กรอกคะแนน!W19=2,3,IF(กรอกคะแนน!W19=3,2,IF(กรอกคะแนน!W19=4,1,))))</f>
        <v>4</v>
      </c>
      <c r="X19" s="94">
        <f>IF(กรอกคะแนน!X19=1,4,IF(กรอกคะแนน!X19=2,3,IF(กรอกคะแนน!X19=3,2,IF(กรอกคะแนน!X19=4,1,))))</f>
        <v>4</v>
      </c>
      <c r="Y19" s="91">
        <f>IF(กรอกคะแนน!Y19=1,1,IF(กรอกคะแนน!Y19=2,2,IF(กรอกคะแนน!Y19=3,3,IF(กรอกคะแนน!Y19=4,4,))))</f>
        <v>3</v>
      </c>
      <c r="Z19" s="91">
        <f>IF(กรอกคะแนน!Z19=1,4,IF(กรอกคะแนน!Z19=2,3,IF(กรอกคะแนน!Z19=3,2,IF(กรอกคะแนน!Z19=4,1,))))</f>
        <v>2</v>
      </c>
      <c r="AA19" s="91">
        <f>IF(กรอกคะแนน!AA19=1,1,IF(กรอกคะแนน!AA19=2,2,IF(กรอกคะแนน!AA19=3,3,IF(กรอกคะแนน!AA19=4,4,))))</f>
        <v>4</v>
      </c>
      <c r="AB19" s="91">
        <f>IF(กรอกคะแนน!AB19=1,1,IF(กรอกคะแนน!AB19=2,2,IF(กรอกคะแนน!AB19=3,3,IF(กรอกคะแนน!AB19=4,4,))))</f>
        <v>3</v>
      </c>
      <c r="AC19" s="92">
        <f>IF(กรอกคะแนน!AC19=1,4,IF(กรอกคะแนน!AC19=2,3,IF(กรอกคะแนน!AC19=3,2,IF(กรอกคะแนน!AC19=4,1,))))</f>
        <v>3</v>
      </c>
      <c r="AD19" s="89">
        <f>IF(กรอกคะแนน!AD19=1,1,IF(กรอกคะแนน!AD19=2,2,IF(กรอกคะแนน!AD19=3,3,IF(กรอกคะแนน!AD19=4,4,))))</f>
        <v>2</v>
      </c>
      <c r="AE19" s="91">
        <f>IF(กรอกคะแนน!AE19=1,4,IF(กรอกคะแนน!AE19=2,3,IF(กรอกคะแนน!AE19=3,2,IF(กรอกคะแนน!AE19=4,1,))))</f>
        <v>4</v>
      </c>
      <c r="AF19" s="91">
        <f>IF(กรอกคะแนน!AF19=1,4,IF(กรอกคะแนน!AF19=2,3,IF(กรอกคะแนน!AF19=3,2,IF(กรอกคะแนน!AF19=4,1,))))</f>
        <v>3</v>
      </c>
      <c r="AG19" s="91">
        <f>IF(กรอกคะแนน!AG19=1,1,IF(กรอกคะแนน!AG19=2,2,IF(กรอกคะแนน!AG19=3,3,IF(กรอกคะแนน!AG19=4,4,))))</f>
        <v>4</v>
      </c>
      <c r="AH19" s="91">
        <f>IF(กรอกคะแนน!AH19=1,4,IF(กรอกคะแนน!AH19=2,3,IF(กรอกคะแนน!AH19=3,2,IF(กรอกคะแนน!AH19=4,1,))))</f>
        <v>3</v>
      </c>
      <c r="AI19" s="93">
        <f>IF(กรอกคะแนน!AI19=1,4,IF(กรอกคะแนน!AI19=2,3,IF(กรอกคะแนน!AI19=3,2,IF(กรอกคะแนน!AI19=4,1,))))</f>
        <v>3</v>
      </c>
      <c r="AJ19" s="94">
        <f>IF(กรอกคะแนน!AJ19=1,1,IF(กรอกคะแนน!AJ19=2,2,IF(กรอกคะแนน!AJ19=3,3,IF(กรอกคะแนน!AJ19=4,4,))))</f>
        <v>4</v>
      </c>
      <c r="AK19" s="91">
        <f>IF(กรอกคะแนน!AK19=1,1,IF(กรอกคะแนน!AK19=2,2,IF(กรอกคะแนน!AK19=3,3,IF(กรอกคะแนน!AK19=4,4,))))</f>
        <v>4</v>
      </c>
      <c r="AL19" s="91">
        <f>IF(กรอกคะแนน!AL19=1,4,IF(กรอกคะแนน!AL19=2,3,IF(กรอกคะแนน!AL19=3,2,IF(กรอกคะแนน!AL19=4,1,))))</f>
        <v>2</v>
      </c>
      <c r="AM19" s="91">
        <f>IF(กรอกคะแนน!AM19=1,1,IF(กรอกคะแนน!AM19=2,2,IF(กรอกคะแนน!AM19=3,3,IF(กรอกคะแนน!AM19=4,4,))))</f>
        <v>3</v>
      </c>
      <c r="AN19" s="91">
        <f>IF(กรอกคะแนน!AN19=1,4,IF(กรอกคะแนน!AN19=2,3,IF(กรอกคะแนน!AN19=3,2,IF(กรอกคะแนน!AN19=4,1,))))</f>
        <v>1</v>
      </c>
      <c r="AO19" s="92">
        <f>IF(กรอกคะแนน!AO19=1,1,IF(กรอกคะแนน!AO19=2,2,IF(กรอกคะแนน!AO19=3,3,IF(กรอกคะแนน!AO19=4,4,))))</f>
        <v>2</v>
      </c>
      <c r="AP19" s="89">
        <f>IF(กรอกคะแนน!AP19=1,4,IF(กรอกคะแนน!AP19=2,3,IF(กรอกคะแนน!AP19=3,2,IF(กรอกคะแนน!AP19=4,1,))))</f>
        <v>4</v>
      </c>
      <c r="AQ19" s="91">
        <f>IF(กรอกคะแนน!AQ19=1,1,IF(กรอกคะแนน!AQ19=2,2,IF(กรอกคะแนน!AQ19=3,3,IF(กรอกคะแนน!AQ19=4,4,))))</f>
        <v>3</v>
      </c>
      <c r="AR19" s="91">
        <f>IF(กรอกคะแนน!AR19=1,1,IF(กรอกคะแนน!AR19=2,2,IF(กรอกคะแนน!AR19=3,3,IF(กรอกคะแนน!AR19=4,4,))))</f>
        <v>3</v>
      </c>
      <c r="AS19" s="93">
        <f>IF(กรอกคะแนน!AS19=1,4,IF(กรอกคะแนน!AS19=2,3,IF(กรอกคะแนน!AS19=3,2,IF(กรอกคะแนน!AS19=4,1,))))</f>
        <v>4</v>
      </c>
      <c r="AT19" s="94">
        <f>IF(กรอกคะแนน!AT19=1,1,IF(กรอกคะแนน!AT19=2,2,IF(กรอกคะแนน!AT19=3,3,IF(กรอกคะแนน!AT19=4,4,))))</f>
        <v>3</v>
      </c>
      <c r="AU19" s="91">
        <f>IF(กรอกคะแนน!AU19=1,1,IF(กรอกคะแนน!AU19=2,2,IF(กรอกคะแนน!AU19=3,3,IF(กรอกคะแนน!AU19=4,4,))))</f>
        <v>3</v>
      </c>
      <c r="AV19" s="91">
        <f>IF(กรอกคะแนน!AV19=1,1,IF(กรอกคะแนน!AV19=2,2,IF(กรอกคะแนน!AV19=3,3,IF(กรอกคะแนน!AV19=4,4,))))</f>
        <v>3</v>
      </c>
      <c r="AW19" s="91">
        <f>IF(กรอกคะแนน!AW19=1,1,IF(กรอกคะแนน!AW19=2,2,IF(กรอกคะแนน!AW19=3,3,IF(กรอกคะแนน!AW19=4,4,))))</f>
        <v>3</v>
      </c>
      <c r="AX19" s="91">
        <f>IF(กรอกคะแนน!AX19=1,4,IF(กรอกคะแนน!AX19=2,3,IF(กรอกคะแนน!AX19=3,2,IF(กรอกคะแนน!AX19=4,1,))))</f>
        <v>3</v>
      </c>
      <c r="AY19" s="92">
        <f>IF(กรอกคะแนน!AY19=1,1,IF(กรอกคะแนน!AY19=2,2,IF(กรอกคะแนน!AY19=3,3,IF(กรอกคะแนน!AY19=4,4,))))</f>
        <v>4</v>
      </c>
      <c r="AZ19" s="89">
        <f>IF(กรอกคะแนน!AZ19=1,4,IF(กรอกคะแนน!AZ19=2,3,IF(กรอกคะแนน!AZ19=3,2,IF(กรอกคะแนน!AZ19=4,1,))))</f>
        <v>3</v>
      </c>
      <c r="BA19" s="91">
        <f>IF(กรอกคะแนน!BA19=1,1,IF(กรอกคะแนน!BA19=2,2,IF(กรอกคะแนน!BA19=3,3,IF(กรอกคะแนน!BA19=4,4,))))</f>
        <v>2</v>
      </c>
      <c r="BB19" s="91">
        <f>IF(กรอกคะแนน!BB19=1,4,IF(กรอกคะแนน!BB19=2,3,IF(กรอกคะแนน!BB19=3,2,IF(กรอกคะแนน!BB19=4,1,))))</f>
        <v>3</v>
      </c>
      <c r="BC19" s="91">
        <f>IF(กรอกคะแนน!BC19=1,1,IF(กรอกคะแนน!BC19=2,2,IF(กรอกคะแนน!BC19=3,3,IF(กรอกคะแนน!BC19=4,4,))))</f>
        <v>3</v>
      </c>
      <c r="BD19" s="91">
        <f>IF(กรอกคะแนน!BD19=1,4,IF(กรอกคะแนน!BD19=2,3,IF(กรอกคะแนน!BD19=3,2,IF(กรอกคะแนน!BD19=4,1,))))</f>
        <v>3</v>
      </c>
      <c r="BE19" s="93">
        <f>IF(กรอกคะแนน!BE19=1,4,IF(กรอกคะแนน!BE19=2,3,IF(กรอกคะแนน!BE19=3,2,IF(กรอกคะแนน!BE19=4,1,))))</f>
        <v>2</v>
      </c>
      <c r="BF19" s="143">
        <f t="shared" si="0"/>
        <v>15</v>
      </c>
      <c r="BG19" s="65">
        <f t="shared" si="1"/>
        <v>20</v>
      </c>
      <c r="BH19" s="65">
        <f t="shared" si="2"/>
        <v>16</v>
      </c>
      <c r="BI19" s="65">
        <f t="shared" si="3"/>
        <v>22</v>
      </c>
      <c r="BJ19" s="65">
        <f t="shared" si="4"/>
        <v>19</v>
      </c>
      <c r="BK19" s="65">
        <f t="shared" si="5"/>
        <v>19</v>
      </c>
      <c r="BL19" s="65"/>
      <c r="BM19" s="65"/>
      <c r="BN19" s="65">
        <f t="shared" si="6"/>
        <v>16</v>
      </c>
      <c r="BO19" s="65"/>
      <c r="BP19" s="65"/>
      <c r="BQ19" s="65"/>
      <c r="BR19" s="65">
        <f t="shared" si="7"/>
        <v>14</v>
      </c>
      <c r="BS19" s="65"/>
      <c r="BT19" s="65"/>
      <c r="BU19" s="65"/>
      <c r="BV19" s="65">
        <f t="shared" si="8"/>
        <v>19</v>
      </c>
      <c r="BW19" s="65"/>
      <c r="BX19" s="66">
        <f t="shared" si="9"/>
        <v>16</v>
      </c>
      <c r="BY19" s="8"/>
    </row>
    <row r="20" spans="1:102" s="9" customFormat="1" ht="18" customHeight="1">
      <c r="A20" s="10" t="s">
        <v>21</v>
      </c>
      <c r="B20" s="11" t="str">
        <f>กรอกคะแนน!B20</f>
        <v>14</v>
      </c>
      <c r="C20" s="12" t="str">
        <f>กรอกคะแนน!C20</f>
        <v>1644</v>
      </c>
      <c r="D20" s="13" t="str">
        <f>กรอกคะแนน!D20</f>
        <v>เด็กหญิงณิชนันท์    พุ่มใย</v>
      </c>
      <c r="E20" s="144" t="str">
        <f>IF(กรอกคะแนน!E20=1,"ชาย","หญิง")</f>
        <v>หญิง</v>
      </c>
      <c r="F20" s="89">
        <f>IF(กรอกคะแนน!F20=1,1,IF(กรอกคะแนน!F20=2,2,IF(กรอกคะแนน!F20=3,3,IF(กรอกคะแนน!F20=4,4,))))</f>
        <v>1</v>
      </c>
      <c r="G20" s="91">
        <f>IF(กรอกคะแนน!G20=1,4,IF(กรอกคะแนน!G20=2,3,IF(กรอกคะแนน!G20=3,2,IF(กรอกคะแนน!G20=4,1,))))</f>
        <v>3</v>
      </c>
      <c r="H20" s="91">
        <f>IF(กรอกคะแนน!H20=1,4,IF(กรอกคะแนน!H20=2,3,IF(กรอกคะแนน!H20=3,2,IF(กรอกคะแนน!H20=4,1,))))</f>
        <v>3</v>
      </c>
      <c r="I20" s="91">
        <f>IF(กรอกคะแนน!I20=1,1,IF(กรอกคะแนน!I20=2,2,IF(กรอกคะแนน!I20=3,3,IF(กรอกคะแนน!I20=4,4,))))</f>
        <v>3</v>
      </c>
      <c r="J20" s="91">
        <f>IF(กรอกคะแนน!J20=1,4,IF(กรอกคะแนน!J20=2,3,IF(กรอกคะแนน!J20=3,2,IF(กรอกคะแนน!J20=4,1,))))</f>
        <v>3</v>
      </c>
      <c r="K20" s="93">
        <f>IF(กรอกคะแนน!K20=1,1,IF(กรอกคะแนน!K20=2,2,IF(กรอกคะแนน!K20=3,3,IF(กรอกคะแนน!K20=4,4,))))</f>
        <v>2</v>
      </c>
      <c r="L20" s="94">
        <f>IF(กรอกคะแนน!L20=1,1,IF(กรอกคะแนน!L20=2,2,IF(กรอกคะแนน!L20=3,3,IF(กรอกคะแนน!L20=4,4,))))</f>
        <v>3</v>
      </c>
      <c r="M20" s="91">
        <f>IF(กรอกคะแนน!M20=1,4,IF(กรอกคะแนน!M20=2,3,IF(กรอกคะแนน!M20=3,2,IF(กรอกคะแนน!M20=4,1,))))</f>
        <v>3</v>
      </c>
      <c r="N20" s="91">
        <f>IF(กรอกคะแนน!N20=1,4,IF(กรอกคะแนน!N20=2,3,IF(กรอกคะแนน!N20=3,2,IF(กรอกคะแนน!N20=4,1,))))</f>
        <v>2</v>
      </c>
      <c r="O20" s="91">
        <f>IF(กรอกคะแนน!O20=1,1,IF(กรอกคะแนน!O20=2,2,IF(กรอกคะแนน!O20=3,3,IF(กรอกคะแนน!O20=4,4,))))</f>
        <v>3</v>
      </c>
      <c r="P20" s="91">
        <f>IF(กรอกคะแนน!P20=1,4,IF(กรอกคะแนน!P20=2,3,IF(กรอกคะแนน!P20=3,2,IF(กรอกคะแนน!P20=4,1,))))</f>
        <v>3</v>
      </c>
      <c r="Q20" s="92">
        <f>IF(กรอกคะแนน!Q20=1,1,IF(กรอกคะแนน!Q20=2,2,IF(กรอกคะแนน!Q20=3,3,IF(กรอกคะแนน!Q20=4,4,))))</f>
        <v>2</v>
      </c>
      <c r="R20" s="89">
        <f>IF(กรอกคะแนน!R20=1,4,IF(กรอกคะแนน!R20=2,3,IF(กรอกคะแนน!R20=3,2,IF(กรอกคะแนน!R20=4,1,))))</f>
        <v>4</v>
      </c>
      <c r="S20" s="91">
        <f>IF(กรอกคะแนน!S20=1,1,IF(กรอกคะแนน!S20=2,2,IF(กรอกคะแนน!S20=3,3,IF(กรอกคะแนน!S20=4,4,))))</f>
        <v>2</v>
      </c>
      <c r="T20" s="91">
        <f>IF(กรอกคะแนน!T20=1,1,IF(กรอกคะแนน!T20=2,2,IF(กรอกคะแนน!T20=3,3,IF(กรอกคะแนน!T20=4,4,))))</f>
        <v>4</v>
      </c>
      <c r="U20" s="91">
        <f>IF(กรอกคะแนน!U20=1,4,IF(กรอกคะแนน!U20=2,3,IF(กรอกคะแนน!U20=3,2,IF(กรอกคะแนน!U20=4,1,))))</f>
        <v>4</v>
      </c>
      <c r="V20" s="91">
        <f>IF(กรอกคะแนน!V20=1,1,IF(กรอกคะแนน!V20=2,2,IF(กรอกคะแนน!V20=3,3,IF(กรอกคะแนน!V20=4,4,))))</f>
        <v>3</v>
      </c>
      <c r="W20" s="93">
        <f>IF(กรอกคะแนน!W20=1,4,IF(กรอกคะแนน!W20=2,3,IF(กรอกคะแนน!W20=3,2,IF(กรอกคะแนน!W20=4,1,))))</f>
        <v>4</v>
      </c>
      <c r="X20" s="94">
        <f>IF(กรอกคะแนน!X20=1,4,IF(กรอกคะแนน!X20=2,3,IF(กรอกคะแนน!X20=3,2,IF(กรอกคะแนน!X20=4,1,))))</f>
        <v>2</v>
      </c>
      <c r="Y20" s="91">
        <f>IF(กรอกคะแนน!Y20=1,1,IF(กรอกคะแนน!Y20=2,2,IF(กรอกคะแนน!Y20=3,3,IF(กรอกคะแนน!Y20=4,4,))))</f>
        <v>2</v>
      </c>
      <c r="Z20" s="91">
        <f>IF(กรอกคะแนน!Z20=1,4,IF(กรอกคะแนน!Z20=2,3,IF(กรอกคะแนน!Z20=3,2,IF(กรอกคะแนน!Z20=4,1,))))</f>
        <v>4</v>
      </c>
      <c r="AA20" s="91">
        <f>IF(กรอกคะแนน!AA20=1,1,IF(กรอกคะแนน!AA20=2,2,IF(กรอกคะแนน!AA20=3,3,IF(กรอกคะแนน!AA20=4,4,))))</f>
        <v>4</v>
      </c>
      <c r="AB20" s="91">
        <f>IF(กรอกคะแนน!AB20=1,1,IF(กรอกคะแนน!AB20=2,2,IF(กรอกคะแนน!AB20=3,3,IF(กรอกคะแนน!AB20=4,4,))))</f>
        <v>2</v>
      </c>
      <c r="AC20" s="92">
        <f>IF(กรอกคะแนน!AC20=1,4,IF(กรอกคะแนน!AC20=2,3,IF(กรอกคะแนน!AC20=3,2,IF(กรอกคะแนน!AC20=4,1,))))</f>
        <v>3</v>
      </c>
      <c r="AD20" s="89">
        <f>IF(กรอกคะแนน!AD20=1,1,IF(กรอกคะแนน!AD20=2,2,IF(กรอกคะแนน!AD20=3,3,IF(กรอกคะแนน!AD20=4,4,))))</f>
        <v>2</v>
      </c>
      <c r="AE20" s="91">
        <f>IF(กรอกคะแนน!AE20=1,4,IF(กรอกคะแนน!AE20=2,3,IF(กรอกคะแนน!AE20=3,2,IF(กรอกคะแนน!AE20=4,1,))))</f>
        <v>3</v>
      </c>
      <c r="AF20" s="91">
        <f>IF(กรอกคะแนน!AF20=1,4,IF(กรอกคะแนน!AF20=2,3,IF(กรอกคะแนน!AF20=3,2,IF(กรอกคะแนน!AF20=4,1,))))</f>
        <v>3</v>
      </c>
      <c r="AG20" s="91">
        <f>IF(กรอกคะแนน!AG20=1,1,IF(กรอกคะแนน!AG20=2,2,IF(กรอกคะแนน!AG20=3,3,IF(กรอกคะแนน!AG20=4,4,))))</f>
        <v>2</v>
      </c>
      <c r="AH20" s="91">
        <f>IF(กรอกคะแนน!AH20=1,4,IF(กรอกคะแนน!AH20=2,3,IF(กรอกคะแนน!AH20=3,2,IF(กรอกคะแนน!AH20=4,1,))))</f>
        <v>1</v>
      </c>
      <c r="AI20" s="93">
        <f>IF(กรอกคะแนน!AI20=1,4,IF(กรอกคะแนน!AI20=2,3,IF(กรอกคะแนน!AI20=3,2,IF(กรอกคะแนน!AI20=4,1,))))</f>
        <v>3</v>
      </c>
      <c r="AJ20" s="94">
        <f>IF(กรอกคะแนน!AJ20=1,1,IF(กรอกคะแนน!AJ20=2,2,IF(กรอกคะแนน!AJ20=3,3,IF(กรอกคะแนน!AJ20=4,4,))))</f>
        <v>2</v>
      </c>
      <c r="AK20" s="91">
        <f>IF(กรอกคะแนน!AK20=1,1,IF(กรอกคะแนน!AK20=2,2,IF(กรอกคะแนน!AK20=3,3,IF(กรอกคะแนน!AK20=4,4,))))</f>
        <v>3</v>
      </c>
      <c r="AL20" s="91">
        <f>IF(กรอกคะแนน!AL20=1,4,IF(กรอกคะแนน!AL20=2,3,IF(กรอกคะแนน!AL20=3,2,IF(กรอกคะแนน!AL20=4,1,))))</f>
        <v>4</v>
      </c>
      <c r="AM20" s="91">
        <f>IF(กรอกคะแนน!AM20=1,1,IF(กรอกคะแนน!AM20=2,2,IF(กรอกคะแนน!AM20=3,3,IF(กรอกคะแนน!AM20=4,4,))))</f>
        <v>2</v>
      </c>
      <c r="AN20" s="91">
        <f>IF(กรอกคะแนน!AN20=1,4,IF(กรอกคะแนน!AN20=2,3,IF(กรอกคะแนน!AN20=3,2,IF(กรอกคะแนน!AN20=4,1,))))</f>
        <v>2</v>
      </c>
      <c r="AO20" s="92">
        <f>IF(กรอกคะแนน!AO20=1,1,IF(กรอกคะแนน!AO20=2,2,IF(กรอกคะแนน!AO20=3,3,IF(กรอกคะแนน!AO20=4,4,))))</f>
        <v>2</v>
      </c>
      <c r="AP20" s="89">
        <f>IF(กรอกคะแนน!AP20=1,4,IF(กรอกคะแนน!AP20=2,3,IF(กรอกคะแนน!AP20=3,2,IF(กรอกคะแนน!AP20=4,1,))))</f>
        <v>4</v>
      </c>
      <c r="AQ20" s="91">
        <f>IF(กรอกคะแนน!AQ20=1,1,IF(กรอกคะแนน!AQ20=2,2,IF(กรอกคะแนน!AQ20=3,3,IF(กรอกคะแนน!AQ20=4,4,))))</f>
        <v>3</v>
      </c>
      <c r="AR20" s="91">
        <f>IF(กรอกคะแนน!AR20=1,1,IF(กรอกคะแนน!AR20=2,2,IF(กรอกคะแนน!AR20=3,3,IF(กรอกคะแนน!AR20=4,4,))))</f>
        <v>2</v>
      </c>
      <c r="AS20" s="93">
        <f>IF(กรอกคะแนน!AS20=1,4,IF(กรอกคะแนน!AS20=2,3,IF(กรอกคะแนน!AS20=3,2,IF(กรอกคะแนน!AS20=4,1,))))</f>
        <v>4</v>
      </c>
      <c r="AT20" s="94">
        <f>IF(กรอกคะแนน!AT20=1,1,IF(กรอกคะแนน!AT20=2,2,IF(กรอกคะแนน!AT20=3,3,IF(กรอกคะแนน!AT20=4,4,))))</f>
        <v>2</v>
      </c>
      <c r="AU20" s="91">
        <f>IF(กรอกคะแนน!AU20=1,1,IF(กรอกคะแนน!AU20=2,2,IF(กรอกคะแนน!AU20=3,3,IF(กรอกคะแนน!AU20=4,4,))))</f>
        <v>4</v>
      </c>
      <c r="AV20" s="91">
        <f>IF(กรอกคะแนน!AV20=1,1,IF(กรอกคะแนน!AV20=2,2,IF(กรอกคะแนน!AV20=3,3,IF(กรอกคะแนน!AV20=4,4,))))</f>
        <v>3</v>
      </c>
      <c r="AW20" s="91">
        <f>IF(กรอกคะแนน!AW20=1,1,IF(กรอกคะแนน!AW20=2,2,IF(กรอกคะแนน!AW20=3,3,IF(กรอกคะแนน!AW20=4,4,))))</f>
        <v>1</v>
      </c>
      <c r="AX20" s="91">
        <f>IF(กรอกคะแนน!AX20=1,4,IF(กรอกคะแนน!AX20=2,3,IF(กรอกคะแนน!AX20=3,2,IF(กรอกคะแนน!AX20=4,1,))))</f>
        <v>3</v>
      </c>
      <c r="AY20" s="92">
        <f>IF(กรอกคะแนน!AY20=1,1,IF(กรอกคะแนน!AY20=2,2,IF(กรอกคะแนน!AY20=3,3,IF(กรอกคะแนน!AY20=4,4,))))</f>
        <v>4</v>
      </c>
      <c r="AZ20" s="89">
        <f>IF(กรอกคะแนน!AZ20=1,4,IF(กรอกคะแนน!AZ20=2,3,IF(กรอกคะแนน!AZ20=3,2,IF(กรอกคะแนน!AZ20=4,1,))))</f>
        <v>3</v>
      </c>
      <c r="BA20" s="91">
        <f>IF(กรอกคะแนน!BA20=1,1,IF(กรอกคะแนน!BA20=2,2,IF(กรอกคะแนน!BA20=3,3,IF(กรอกคะแนน!BA20=4,4,))))</f>
        <v>2</v>
      </c>
      <c r="BB20" s="91">
        <f>IF(กรอกคะแนน!BB20=1,4,IF(กรอกคะแนน!BB20=2,3,IF(กรอกคะแนน!BB20=3,2,IF(กรอกคะแนน!BB20=4,1,))))</f>
        <v>3</v>
      </c>
      <c r="BC20" s="91">
        <f>IF(กรอกคะแนน!BC20=1,1,IF(กรอกคะแนน!BC20=2,2,IF(กรอกคะแนน!BC20=3,3,IF(กรอกคะแนน!BC20=4,4,))))</f>
        <v>3</v>
      </c>
      <c r="BD20" s="91">
        <f>IF(กรอกคะแนน!BD20=1,4,IF(กรอกคะแนน!BD20=2,3,IF(กรอกคะแนน!BD20=3,2,IF(กรอกคะแนน!BD20=4,1,))))</f>
        <v>3</v>
      </c>
      <c r="BE20" s="93">
        <f>IF(กรอกคะแนน!BE20=1,4,IF(กรอกคะแนน!BE20=2,3,IF(กรอกคะแนน!BE20=3,2,IF(กรอกคะแนน!BE20=4,1,))))</f>
        <v>2</v>
      </c>
      <c r="BF20" s="143">
        <f t="shared" si="0"/>
        <v>14</v>
      </c>
      <c r="BG20" s="65">
        <f t="shared" si="1"/>
        <v>15</v>
      </c>
      <c r="BH20" s="65">
        <f t="shared" si="2"/>
        <v>16</v>
      </c>
      <c r="BI20" s="65">
        <f t="shared" si="3"/>
        <v>21</v>
      </c>
      <c r="BJ20" s="65">
        <f t="shared" si="4"/>
        <v>17</v>
      </c>
      <c r="BK20" s="65">
        <f t="shared" si="5"/>
        <v>14</v>
      </c>
      <c r="BL20" s="65"/>
      <c r="BM20" s="65"/>
      <c r="BN20" s="65">
        <f t="shared" si="6"/>
        <v>15</v>
      </c>
      <c r="BO20" s="65"/>
      <c r="BP20" s="65"/>
      <c r="BQ20" s="65"/>
      <c r="BR20" s="65">
        <f t="shared" si="7"/>
        <v>13</v>
      </c>
      <c r="BS20" s="65"/>
      <c r="BT20" s="65"/>
      <c r="BU20" s="65"/>
      <c r="BV20" s="65">
        <f t="shared" si="8"/>
        <v>17</v>
      </c>
      <c r="BW20" s="65"/>
      <c r="BX20" s="66">
        <f t="shared" si="9"/>
        <v>16</v>
      </c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</row>
    <row r="21" spans="1:102" s="9" customFormat="1" ht="18" customHeight="1">
      <c r="A21" s="10" t="s">
        <v>22</v>
      </c>
      <c r="B21" s="11" t="str">
        <f>กรอกคะแนน!B21</f>
        <v>14</v>
      </c>
      <c r="C21" s="12" t="str">
        <f>กรอกคะแนน!C21</f>
        <v>1645</v>
      </c>
      <c r="D21" s="13" t="str">
        <f>กรอกคะแนน!D21</f>
        <v>เด็กหญิงนภากร    ไก่แก้ว</v>
      </c>
      <c r="E21" s="144" t="str">
        <f>IF(กรอกคะแนน!E21=1,"ชาย","หญิง")</f>
        <v>หญิง</v>
      </c>
      <c r="F21" s="89">
        <f>IF(กรอกคะแนน!F21=1,1,IF(กรอกคะแนน!F21=2,2,IF(กรอกคะแนน!F21=3,3,IF(กรอกคะแนน!F21=4,4,))))</f>
        <v>4</v>
      </c>
      <c r="G21" s="91">
        <f>IF(กรอกคะแนน!G21=1,4,IF(กรอกคะแนน!G21=2,3,IF(กรอกคะแนน!G21=3,2,IF(กรอกคะแนน!G21=4,1,))))</f>
        <v>3</v>
      </c>
      <c r="H21" s="91">
        <f>IF(กรอกคะแนน!H21=1,4,IF(กรอกคะแนน!H21=2,3,IF(กรอกคะแนน!H21=3,2,IF(กรอกคะแนน!H21=4,1,))))</f>
        <v>3</v>
      </c>
      <c r="I21" s="91">
        <f>IF(กรอกคะแนน!I21=1,1,IF(กรอกคะแนน!I21=2,2,IF(กรอกคะแนน!I21=3,3,IF(กรอกคะแนน!I21=4,4,))))</f>
        <v>4</v>
      </c>
      <c r="J21" s="91">
        <f>IF(กรอกคะแนน!J21=1,4,IF(กรอกคะแนน!J21=2,3,IF(กรอกคะแนน!J21=3,2,IF(กรอกคะแนน!J21=4,1,))))</f>
        <v>3</v>
      </c>
      <c r="K21" s="93">
        <f>IF(กรอกคะแนน!K21=1,1,IF(กรอกคะแนน!K21=2,2,IF(กรอกคะแนน!K21=3,3,IF(กรอกคะแนน!K21=4,4,))))</f>
        <v>3</v>
      </c>
      <c r="L21" s="94">
        <f>IF(กรอกคะแนน!L21=1,1,IF(กรอกคะแนน!L21=2,2,IF(กรอกคะแนน!L21=3,3,IF(กรอกคะแนน!L21=4,4,))))</f>
        <v>4</v>
      </c>
      <c r="M21" s="91">
        <f>IF(กรอกคะแนน!M21=1,4,IF(กรอกคะแนน!M21=2,3,IF(กรอกคะแนน!M21=3,2,IF(กรอกคะแนน!M21=4,1,))))</f>
        <v>2</v>
      </c>
      <c r="N21" s="91">
        <f>IF(กรอกคะแนน!N21=1,4,IF(กรอกคะแนน!N21=2,3,IF(กรอกคะแนน!N21=3,2,IF(กรอกคะแนน!N21=4,1,))))</f>
        <v>2</v>
      </c>
      <c r="O21" s="91">
        <f>IF(กรอกคะแนน!O21=1,1,IF(กรอกคะแนน!O21=2,2,IF(กรอกคะแนน!O21=3,3,IF(กรอกคะแนน!O21=4,4,))))</f>
        <v>4</v>
      </c>
      <c r="P21" s="91">
        <f>IF(กรอกคะแนน!P21=1,4,IF(กรอกคะแนน!P21=2,3,IF(กรอกคะแนน!P21=3,2,IF(กรอกคะแนน!P21=4,1,))))</f>
        <v>2</v>
      </c>
      <c r="Q21" s="92">
        <f>IF(กรอกคะแนน!Q21=1,1,IF(กรอกคะแนน!Q21=2,2,IF(กรอกคะแนน!Q21=3,3,IF(กรอกคะแนน!Q21=4,4,))))</f>
        <v>4</v>
      </c>
      <c r="R21" s="89">
        <f>IF(กรอกคะแนน!R21=1,4,IF(กรอกคะแนน!R21=2,3,IF(กรอกคะแนน!R21=3,2,IF(กรอกคะแนน!R21=4,1,))))</f>
        <v>4</v>
      </c>
      <c r="S21" s="91">
        <f>IF(กรอกคะแนน!S21=1,1,IF(กรอกคะแนน!S21=2,2,IF(กรอกคะแนน!S21=3,3,IF(กรอกคะแนน!S21=4,4,))))</f>
        <v>2</v>
      </c>
      <c r="T21" s="91">
        <f>IF(กรอกคะแนน!T21=1,1,IF(กรอกคะแนน!T21=2,2,IF(กรอกคะแนน!T21=3,3,IF(กรอกคะแนน!T21=4,4,))))</f>
        <v>4</v>
      </c>
      <c r="U21" s="91">
        <f>IF(กรอกคะแนน!U21=1,4,IF(กรอกคะแนน!U21=2,3,IF(กรอกคะแนน!U21=3,2,IF(กรอกคะแนน!U21=4,1,))))</f>
        <v>4</v>
      </c>
      <c r="V21" s="91">
        <f>IF(กรอกคะแนน!V21=1,1,IF(กรอกคะแนน!V21=2,2,IF(กรอกคะแนน!V21=3,3,IF(กรอกคะแนน!V21=4,4,))))</f>
        <v>3</v>
      </c>
      <c r="W21" s="93">
        <f>IF(กรอกคะแนน!W21=1,4,IF(กรอกคะแนน!W21=2,3,IF(กรอกคะแนน!W21=3,2,IF(กรอกคะแนน!W21=4,1,))))</f>
        <v>4</v>
      </c>
      <c r="X21" s="94">
        <f>IF(กรอกคะแนน!X21=1,4,IF(กรอกคะแนน!X21=2,3,IF(กรอกคะแนน!X21=3,2,IF(กรอกคะแนน!X21=4,1,))))</f>
        <v>1</v>
      </c>
      <c r="Y21" s="91">
        <f>IF(กรอกคะแนน!Y21=1,1,IF(กรอกคะแนน!Y21=2,2,IF(กรอกคะแนน!Y21=3,3,IF(กรอกคะแนน!Y21=4,4,))))</f>
        <v>4</v>
      </c>
      <c r="Z21" s="91">
        <f>IF(กรอกคะแนน!Z21=1,4,IF(กรอกคะแนน!Z21=2,3,IF(กรอกคะแนน!Z21=3,2,IF(กรอกคะแนน!Z21=4,1,))))</f>
        <v>3</v>
      </c>
      <c r="AA21" s="91">
        <f>IF(กรอกคะแนน!AA21=1,1,IF(กรอกคะแนน!AA21=2,2,IF(กรอกคะแนน!AA21=3,3,IF(กรอกคะแนน!AA21=4,4,))))</f>
        <v>4</v>
      </c>
      <c r="AB21" s="91">
        <f>IF(กรอกคะแนน!AB21=1,1,IF(กรอกคะแนน!AB21=2,2,IF(กรอกคะแนน!AB21=3,3,IF(กรอกคะแนน!AB21=4,4,))))</f>
        <v>4</v>
      </c>
      <c r="AC21" s="92">
        <f>IF(กรอกคะแนน!AC21=1,4,IF(กรอกคะแนน!AC21=2,3,IF(กรอกคะแนน!AC21=3,2,IF(กรอกคะแนน!AC21=4,1,))))</f>
        <v>3</v>
      </c>
      <c r="AD21" s="89">
        <f>IF(กรอกคะแนน!AD21=1,1,IF(กรอกคะแนน!AD21=2,2,IF(กรอกคะแนน!AD21=3,3,IF(กรอกคะแนน!AD21=4,4,))))</f>
        <v>3</v>
      </c>
      <c r="AE21" s="91">
        <f>IF(กรอกคะแนน!AE21=1,4,IF(กรอกคะแนน!AE21=2,3,IF(กรอกคะแนน!AE21=3,2,IF(กรอกคะแนน!AE21=4,1,))))</f>
        <v>3</v>
      </c>
      <c r="AF21" s="91">
        <f>IF(กรอกคะแนน!AF21=1,4,IF(กรอกคะแนน!AF21=2,3,IF(กรอกคะแนน!AF21=3,2,IF(กรอกคะแนน!AF21=4,1,))))</f>
        <v>3</v>
      </c>
      <c r="AG21" s="91">
        <f>IF(กรอกคะแนน!AG21=1,1,IF(กรอกคะแนน!AG21=2,2,IF(กรอกคะแนน!AG21=3,3,IF(กรอกคะแนน!AG21=4,4,))))</f>
        <v>2</v>
      </c>
      <c r="AH21" s="91">
        <f>IF(กรอกคะแนน!AH21=1,4,IF(กรอกคะแนน!AH21=2,3,IF(กรอกคะแนน!AH21=3,2,IF(กรอกคะแนน!AH21=4,1,))))</f>
        <v>1</v>
      </c>
      <c r="AI21" s="93">
        <f>IF(กรอกคะแนน!AI21=1,4,IF(กรอกคะแนน!AI21=2,3,IF(กรอกคะแนน!AI21=3,2,IF(กรอกคะแนน!AI21=4,1,))))</f>
        <v>3</v>
      </c>
      <c r="AJ21" s="94">
        <f>IF(กรอกคะแนน!AJ21=1,1,IF(กรอกคะแนน!AJ21=2,2,IF(กรอกคะแนน!AJ21=3,3,IF(กรอกคะแนน!AJ21=4,4,))))</f>
        <v>4</v>
      </c>
      <c r="AK21" s="91">
        <f>IF(กรอกคะแนน!AK21=1,1,IF(กรอกคะแนน!AK21=2,2,IF(กรอกคะแนน!AK21=3,3,IF(กรอกคะแนน!AK21=4,4,))))</f>
        <v>2</v>
      </c>
      <c r="AL21" s="91">
        <f>IF(กรอกคะแนน!AL21=1,4,IF(กรอกคะแนน!AL21=2,3,IF(กรอกคะแนน!AL21=3,2,IF(กรอกคะแนน!AL21=4,1,))))</f>
        <v>1</v>
      </c>
      <c r="AM21" s="91">
        <f>IF(กรอกคะแนน!AM21=1,1,IF(กรอกคะแนน!AM21=2,2,IF(กรอกคะแนน!AM21=3,3,IF(กรอกคะแนน!AM21=4,4,))))</f>
        <v>4</v>
      </c>
      <c r="AN21" s="91">
        <f>IF(กรอกคะแนน!AN21=1,4,IF(กรอกคะแนน!AN21=2,3,IF(กรอกคะแนน!AN21=3,2,IF(กรอกคะแนน!AN21=4,1,))))</f>
        <v>1</v>
      </c>
      <c r="AO21" s="92">
        <f>IF(กรอกคะแนน!AO21=1,1,IF(กรอกคะแนน!AO21=2,2,IF(กรอกคะแนน!AO21=3,3,IF(กรอกคะแนน!AO21=4,4,))))</f>
        <v>4</v>
      </c>
      <c r="AP21" s="89">
        <f>IF(กรอกคะแนน!AP21=1,4,IF(กรอกคะแนน!AP21=2,3,IF(กรอกคะแนน!AP21=3,2,IF(กรอกคะแนน!AP21=4,1,))))</f>
        <v>1</v>
      </c>
      <c r="AQ21" s="91">
        <f>IF(กรอกคะแนน!AQ21=1,1,IF(กรอกคะแนน!AQ21=2,2,IF(กรอกคะแนน!AQ21=3,3,IF(กรอกคะแนน!AQ21=4,4,))))</f>
        <v>2</v>
      </c>
      <c r="AR21" s="91">
        <f>IF(กรอกคะแนน!AR21=1,1,IF(กรอกคะแนน!AR21=2,2,IF(กรอกคะแนน!AR21=3,3,IF(กรอกคะแนน!AR21=4,4,))))</f>
        <v>3</v>
      </c>
      <c r="AS21" s="93">
        <f>IF(กรอกคะแนน!AS21=1,4,IF(กรอกคะแนน!AS21=2,3,IF(กรอกคะแนน!AS21=3,2,IF(กรอกคะแนน!AS21=4,1,))))</f>
        <v>1</v>
      </c>
      <c r="AT21" s="94">
        <f>IF(กรอกคะแนน!AT21=1,1,IF(กรอกคะแนน!AT21=2,2,IF(กรอกคะแนน!AT21=3,3,IF(กรอกคะแนน!AT21=4,4,))))</f>
        <v>4</v>
      </c>
      <c r="AU21" s="91">
        <f>IF(กรอกคะแนน!AU21=1,1,IF(กรอกคะแนน!AU21=2,2,IF(กรอกคะแนน!AU21=3,3,IF(กรอกคะแนน!AU21=4,4,))))</f>
        <v>4</v>
      </c>
      <c r="AV21" s="91">
        <f>IF(กรอกคะแนน!AV21=1,1,IF(กรอกคะแนน!AV21=2,2,IF(กรอกคะแนน!AV21=3,3,IF(กรอกคะแนน!AV21=4,4,))))</f>
        <v>3</v>
      </c>
      <c r="AW21" s="91">
        <f>IF(กรอกคะแนน!AW21=1,1,IF(กรอกคะแนน!AW21=2,2,IF(กรอกคะแนน!AW21=3,3,IF(กรอกคะแนน!AW21=4,4,))))</f>
        <v>3</v>
      </c>
      <c r="AX21" s="91">
        <f>IF(กรอกคะแนน!AX21=1,4,IF(กรอกคะแนน!AX21=2,3,IF(กรอกคะแนน!AX21=3,2,IF(กรอกคะแนน!AX21=4,1,))))</f>
        <v>2</v>
      </c>
      <c r="AY21" s="92">
        <f>IF(กรอกคะแนน!AY21=1,1,IF(กรอกคะแนน!AY21=2,2,IF(กรอกคะแนน!AY21=3,3,IF(กรอกคะแนน!AY21=4,4,))))</f>
        <v>1</v>
      </c>
      <c r="AZ21" s="89">
        <f>IF(กรอกคะแนน!AZ21=1,4,IF(กรอกคะแนน!AZ21=2,3,IF(กรอกคะแนน!AZ21=3,2,IF(กรอกคะแนน!AZ21=4,1,))))</f>
        <v>3</v>
      </c>
      <c r="BA21" s="91">
        <f>IF(กรอกคะแนน!BA21=1,1,IF(กรอกคะแนน!BA21=2,2,IF(กรอกคะแนน!BA21=3,3,IF(กรอกคะแนน!BA21=4,4,))))</f>
        <v>2</v>
      </c>
      <c r="BB21" s="91">
        <f>IF(กรอกคะแนน!BB21=1,4,IF(กรอกคะแนน!BB21=2,3,IF(กรอกคะแนน!BB21=3,2,IF(กรอกคะแนน!BB21=4,1,))))</f>
        <v>3</v>
      </c>
      <c r="BC21" s="91">
        <f>IF(กรอกคะแนน!BC21=1,1,IF(กรอกคะแนน!BC21=2,2,IF(กรอกคะแนน!BC21=3,3,IF(กรอกคะแนน!BC21=4,4,))))</f>
        <v>3</v>
      </c>
      <c r="BD21" s="91">
        <f>IF(กรอกคะแนน!BD21=1,4,IF(กรอกคะแนน!BD21=2,3,IF(กรอกคะแนน!BD21=3,2,IF(กรอกคะแนน!BD21=4,1,))))</f>
        <v>3</v>
      </c>
      <c r="BE21" s="93">
        <f>IF(กรอกคะแนน!BE21=1,4,IF(กรอกคะแนน!BE21=2,3,IF(กรอกคะแนน!BE21=3,2,IF(กรอกคะแนน!BE21=4,1,))))</f>
        <v>2</v>
      </c>
      <c r="BF21" s="143">
        <f t="shared" si="0"/>
        <v>12</v>
      </c>
      <c r="BG21" s="65">
        <f t="shared" si="1"/>
        <v>20</v>
      </c>
      <c r="BH21" s="65">
        <f t="shared" si="2"/>
        <v>18</v>
      </c>
      <c r="BI21" s="65">
        <f t="shared" si="3"/>
        <v>21</v>
      </c>
      <c r="BJ21" s="65">
        <f t="shared" si="4"/>
        <v>19</v>
      </c>
      <c r="BK21" s="65">
        <f t="shared" si="5"/>
        <v>15</v>
      </c>
      <c r="BL21" s="65"/>
      <c r="BM21" s="65"/>
      <c r="BN21" s="65">
        <f t="shared" si="6"/>
        <v>16</v>
      </c>
      <c r="BO21" s="65"/>
      <c r="BP21" s="65"/>
      <c r="BQ21" s="65"/>
      <c r="BR21" s="65">
        <f t="shared" si="7"/>
        <v>7</v>
      </c>
      <c r="BS21" s="65"/>
      <c r="BT21" s="65"/>
      <c r="BU21" s="65"/>
      <c r="BV21" s="65">
        <f t="shared" si="8"/>
        <v>17</v>
      </c>
      <c r="BW21" s="65"/>
      <c r="BX21" s="66">
        <f t="shared" si="9"/>
        <v>16</v>
      </c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</row>
    <row r="22" spans="1:102" s="9" customFormat="1" ht="18" customHeight="1">
      <c r="A22" s="10" t="s">
        <v>23</v>
      </c>
      <c r="B22" s="11" t="str">
        <f>กรอกคะแนน!B22</f>
        <v>14</v>
      </c>
      <c r="C22" s="12" t="str">
        <f>กรอกคะแนน!C22</f>
        <v>1646</v>
      </c>
      <c r="D22" s="13" t="str">
        <f>กรอกคะแนน!D22</f>
        <v>เด็กหญิงสุจิตรา    สารี</v>
      </c>
      <c r="E22" s="144" t="str">
        <f>IF(กรอกคะแนน!E22=1,"ชาย","หญิง")</f>
        <v>หญิง</v>
      </c>
      <c r="F22" s="89">
        <f>IF(กรอกคะแนน!F22=1,1,IF(กรอกคะแนน!F22=2,2,IF(กรอกคะแนน!F22=3,3,IF(กรอกคะแนน!F22=4,4,))))</f>
        <v>4</v>
      </c>
      <c r="G22" s="91">
        <f>IF(กรอกคะแนน!G22=1,4,IF(กรอกคะแนน!G22=2,3,IF(กรอกคะแนน!G22=3,2,IF(กรอกคะแนน!G22=4,1,))))</f>
        <v>2</v>
      </c>
      <c r="H22" s="91">
        <f>IF(กรอกคะแนน!H22=1,4,IF(กรอกคะแนน!H22=2,3,IF(กรอกคะแนน!H22=3,2,IF(กรอกคะแนน!H22=4,1,))))</f>
        <v>3</v>
      </c>
      <c r="I22" s="91">
        <f>IF(กรอกคะแนน!I22=1,1,IF(กรอกคะแนน!I22=2,2,IF(กรอกคะแนน!I22=3,3,IF(กรอกคะแนน!I22=4,4,))))</f>
        <v>2</v>
      </c>
      <c r="J22" s="91">
        <f>IF(กรอกคะแนน!J22=1,4,IF(กรอกคะแนน!J22=2,3,IF(กรอกคะแนน!J22=3,2,IF(กรอกคะแนน!J22=4,1,))))</f>
        <v>3</v>
      </c>
      <c r="K22" s="93">
        <f>IF(กรอกคะแนน!K22=1,1,IF(กรอกคะแนน!K22=2,2,IF(กรอกคะแนน!K22=3,3,IF(กรอกคะแนน!K22=4,4,))))</f>
        <v>2</v>
      </c>
      <c r="L22" s="94">
        <f>IF(กรอกคะแนน!L22=1,1,IF(กรอกคะแนน!L22=2,2,IF(กรอกคะแนน!L22=3,3,IF(กรอกคะแนน!L22=4,4,))))</f>
        <v>2</v>
      </c>
      <c r="M22" s="91">
        <f>IF(กรอกคะแนน!M22=1,4,IF(กรอกคะแนน!M22=2,3,IF(กรอกคะแนน!M22=3,2,IF(กรอกคะแนน!M22=4,1,))))</f>
        <v>3</v>
      </c>
      <c r="N22" s="91">
        <f>IF(กรอกคะแนน!N22=1,4,IF(กรอกคะแนน!N22=2,3,IF(กรอกคะแนน!N22=3,2,IF(กรอกคะแนน!N22=4,1,))))</f>
        <v>3</v>
      </c>
      <c r="O22" s="91">
        <f>IF(กรอกคะแนน!O22=1,1,IF(กรอกคะแนน!O22=2,2,IF(กรอกคะแนน!O22=3,3,IF(กรอกคะแนน!O22=4,4,))))</f>
        <v>1</v>
      </c>
      <c r="P22" s="91">
        <f>IF(กรอกคะแนน!P22=1,4,IF(กรอกคะแนน!P22=2,3,IF(กรอกคะแนน!P22=3,2,IF(กรอกคะแนน!P22=4,1,))))</f>
        <v>3</v>
      </c>
      <c r="Q22" s="92">
        <f>IF(กรอกคะแนน!Q22=1,1,IF(กรอกคะแนน!Q22=2,2,IF(กรอกคะแนน!Q22=3,3,IF(กรอกคะแนน!Q22=4,4,))))</f>
        <v>2</v>
      </c>
      <c r="R22" s="89">
        <f>IF(กรอกคะแนน!R22=1,4,IF(กรอกคะแนน!R22=2,3,IF(กรอกคะแนน!R22=3,2,IF(กรอกคะแนน!R22=4,1,))))</f>
        <v>4</v>
      </c>
      <c r="S22" s="91">
        <f>IF(กรอกคะแนน!S22=1,1,IF(กรอกคะแนน!S22=2,2,IF(กรอกคะแนน!S22=3,3,IF(กรอกคะแนน!S22=4,4,))))</f>
        <v>2</v>
      </c>
      <c r="T22" s="91">
        <f>IF(กรอกคะแนน!T22=1,1,IF(กรอกคะแนน!T22=2,2,IF(กรอกคะแนน!T22=3,3,IF(กรอกคะแนน!T22=4,4,))))</f>
        <v>4</v>
      </c>
      <c r="U22" s="91">
        <f>IF(กรอกคะแนน!U22=1,4,IF(กรอกคะแนน!U22=2,3,IF(กรอกคะแนน!U22=3,2,IF(กรอกคะแนน!U22=4,1,))))</f>
        <v>4</v>
      </c>
      <c r="V22" s="91">
        <f>IF(กรอกคะแนน!V22=1,1,IF(กรอกคะแนน!V22=2,2,IF(กรอกคะแนน!V22=3,3,IF(กรอกคะแนน!V22=4,4,))))</f>
        <v>3</v>
      </c>
      <c r="W22" s="93">
        <f>IF(กรอกคะแนน!W22=1,4,IF(กรอกคะแนน!W22=2,3,IF(กรอกคะแนน!W22=3,2,IF(กรอกคะแนน!W22=4,1,))))</f>
        <v>4</v>
      </c>
      <c r="X22" s="94">
        <f>IF(กรอกคะแนน!X22=1,4,IF(กรอกคะแนน!X22=2,3,IF(กรอกคะแนน!X22=3,2,IF(กรอกคะแนน!X22=4,1,))))</f>
        <v>3</v>
      </c>
      <c r="Y22" s="91">
        <f>IF(กรอกคะแนน!Y22=1,1,IF(กรอกคะแนน!Y22=2,2,IF(กรอกคะแนน!Y22=3,3,IF(กรอกคะแนน!Y22=4,4,))))</f>
        <v>2</v>
      </c>
      <c r="Z22" s="91">
        <f>IF(กรอกคะแนน!Z22=1,4,IF(กรอกคะแนน!Z22=2,3,IF(กรอกคะแนน!Z22=3,2,IF(กรอกคะแนน!Z22=4,1,))))</f>
        <v>3</v>
      </c>
      <c r="AA22" s="91">
        <f>IF(กรอกคะแนน!AA22=1,1,IF(กรอกคะแนน!AA22=2,2,IF(กรอกคะแนน!AA22=3,3,IF(กรอกคะแนน!AA22=4,4,))))</f>
        <v>2</v>
      </c>
      <c r="AB22" s="91">
        <f>IF(กรอกคะแนน!AB22=1,1,IF(กรอกคะแนน!AB22=2,2,IF(กรอกคะแนน!AB22=3,3,IF(กรอกคะแนน!AB22=4,4,))))</f>
        <v>2</v>
      </c>
      <c r="AC22" s="92">
        <f>IF(กรอกคะแนน!AC22=1,4,IF(กรอกคะแนน!AC22=2,3,IF(กรอกคะแนน!AC22=3,2,IF(กรอกคะแนน!AC22=4,1,))))</f>
        <v>3</v>
      </c>
      <c r="AD22" s="89">
        <f>IF(กรอกคะแนน!AD22=1,1,IF(กรอกคะแนน!AD22=2,2,IF(กรอกคะแนน!AD22=3,3,IF(กรอกคะแนน!AD22=4,4,))))</f>
        <v>2</v>
      </c>
      <c r="AE22" s="91">
        <f>IF(กรอกคะแนน!AE22=1,4,IF(กรอกคะแนน!AE22=2,3,IF(กรอกคะแนน!AE22=3,2,IF(กรอกคะแนน!AE22=4,1,))))</f>
        <v>3</v>
      </c>
      <c r="AF22" s="91">
        <f>IF(กรอกคะแนน!AF22=1,4,IF(กรอกคะแนน!AF22=2,3,IF(กรอกคะแนน!AF22=3,2,IF(กรอกคะแนน!AF22=4,1,))))</f>
        <v>2</v>
      </c>
      <c r="AG22" s="91">
        <f>IF(กรอกคะแนน!AG22=1,1,IF(กรอกคะแนน!AG22=2,2,IF(กรอกคะแนน!AG22=3,3,IF(กรอกคะแนน!AG22=4,4,))))</f>
        <v>2</v>
      </c>
      <c r="AH22" s="91">
        <f>IF(กรอกคะแนน!AH22=1,4,IF(กรอกคะแนน!AH22=2,3,IF(กรอกคะแนน!AH22=3,2,IF(กรอกคะแนน!AH22=4,1,))))</f>
        <v>3</v>
      </c>
      <c r="AI22" s="93">
        <f>IF(กรอกคะแนน!AI22=1,4,IF(กรอกคะแนน!AI22=2,3,IF(กรอกคะแนน!AI22=3,2,IF(กรอกคะแนน!AI22=4,1,))))</f>
        <v>3</v>
      </c>
      <c r="AJ22" s="94">
        <f>IF(กรอกคะแนน!AJ22=1,1,IF(กรอกคะแนน!AJ22=2,2,IF(กรอกคะแนน!AJ22=3,3,IF(กรอกคะแนน!AJ22=4,4,))))</f>
        <v>4</v>
      </c>
      <c r="AK22" s="91">
        <f>IF(กรอกคะแนน!AK22=1,1,IF(กรอกคะแนน!AK22=2,2,IF(กรอกคะแนน!AK22=3,3,IF(กรอกคะแนน!AK22=4,4,))))</f>
        <v>2</v>
      </c>
      <c r="AL22" s="91">
        <f>IF(กรอกคะแนน!AL22=1,4,IF(กรอกคะแนน!AL22=2,3,IF(กรอกคะแนน!AL22=3,2,IF(กรอกคะแนน!AL22=4,1,))))</f>
        <v>3</v>
      </c>
      <c r="AM22" s="91">
        <f>IF(กรอกคะแนน!AM22=1,1,IF(กรอกคะแนน!AM22=2,2,IF(กรอกคะแนน!AM22=3,3,IF(กรอกคะแนน!AM22=4,4,))))</f>
        <v>4</v>
      </c>
      <c r="AN22" s="91">
        <f>IF(กรอกคะแนน!AN22=1,4,IF(กรอกคะแนน!AN22=2,3,IF(กรอกคะแนน!AN22=3,2,IF(กรอกคะแนน!AN22=4,1,))))</f>
        <v>3</v>
      </c>
      <c r="AO22" s="92">
        <f>IF(กรอกคะแนน!AO22=1,1,IF(กรอกคะแนน!AO22=2,2,IF(กรอกคะแนน!AO22=3,3,IF(กรอกคะแนน!AO22=4,4,))))</f>
        <v>3</v>
      </c>
      <c r="AP22" s="89">
        <f>IF(กรอกคะแนน!AP22=1,4,IF(กรอกคะแนน!AP22=2,3,IF(กรอกคะแนน!AP22=3,2,IF(กรอกคะแนน!AP22=4,1,))))</f>
        <v>2</v>
      </c>
      <c r="AQ22" s="91">
        <f>IF(กรอกคะแนน!AQ22=1,1,IF(กรอกคะแนน!AQ22=2,2,IF(กรอกคะแนน!AQ22=3,3,IF(กรอกคะแนน!AQ22=4,4,))))</f>
        <v>4</v>
      </c>
      <c r="AR22" s="91">
        <f>IF(กรอกคะแนน!AR22=1,1,IF(กรอกคะแนน!AR22=2,2,IF(กรอกคะแนน!AR22=3,3,IF(กรอกคะแนน!AR22=4,4,))))</f>
        <v>4</v>
      </c>
      <c r="AS22" s="93">
        <f>IF(กรอกคะแนน!AS22=1,4,IF(กรอกคะแนน!AS22=2,3,IF(กรอกคะแนน!AS22=3,2,IF(กรอกคะแนน!AS22=4,1,))))</f>
        <v>1</v>
      </c>
      <c r="AT22" s="94">
        <f>IF(กรอกคะแนน!AT22=1,1,IF(กรอกคะแนน!AT22=2,2,IF(กรอกคะแนน!AT22=3,3,IF(กรอกคะแนน!AT22=4,4,))))</f>
        <v>4</v>
      </c>
      <c r="AU22" s="91">
        <f>IF(กรอกคะแนน!AU22=1,1,IF(กรอกคะแนน!AU22=2,2,IF(กรอกคะแนน!AU22=3,3,IF(กรอกคะแนน!AU22=4,4,))))</f>
        <v>3</v>
      </c>
      <c r="AV22" s="91">
        <f>IF(กรอกคะแนน!AV22=1,1,IF(กรอกคะแนน!AV22=2,2,IF(กรอกคะแนน!AV22=3,3,IF(กรอกคะแนน!AV22=4,4,))))</f>
        <v>2</v>
      </c>
      <c r="AW22" s="91">
        <f>IF(กรอกคะแนน!AW22=1,1,IF(กรอกคะแนน!AW22=2,2,IF(กรอกคะแนน!AW22=3,3,IF(กรอกคะแนน!AW22=4,4,))))</f>
        <v>4</v>
      </c>
      <c r="AX22" s="91">
        <f>IF(กรอกคะแนน!AX22=1,4,IF(กรอกคะแนน!AX22=2,3,IF(กรอกคะแนน!AX22=3,2,IF(กรอกคะแนน!AX22=4,1,))))</f>
        <v>2</v>
      </c>
      <c r="AY22" s="92">
        <f>IF(กรอกคะแนน!AY22=1,1,IF(กรอกคะแนน!AY22=2,2,IF(กรอกคะแนน!AY22=3,3,IF(กรอกคะแนน!AY22=4,4,))))</f>
        <v>4</v>
      </c>
      <c r="AZ22" s="89">
        <f>IF(กรอกคะแนน!AZ22=1,4,IF(กรอกคะแนน!AZ22=2,3,IF(กรอกคะแนน!AZ22=3,2,IF(กรอกคะแนน!AZ22=4,1,))))</f>
        <v>3</v>
      </c>
      <c r="BA22" s="91">
        <f>IF(กรอกคะแนน!BA22=1,1,IF(กรอกคะแนน!BA22=2,2,IF(กรอกคะแนน!BA22=3,3,IF(กรอกคะแนน!BA22=4,4,))))</f>
        <v>4</v>
      </c>
      <c r="BB22" s="91">
        <f>IF(กรอกคะแนน!BB22=1,4,IF(กรอกคะแนน!BB22=2,3,IF(กรอกคะแนน!BB22=3,2,IF(กรอกคะแนน!BB22=4,1,))))</f>
        <v>3</v>
      </c>
      <c r="BC22" s="91">
        <f>IF(กรอกคะแนน!BC22=1,1,IF(กรอกคะแนน!BC22=2,2,IF(กรอกคะแนน!BC22=3,3,IF(กรอกคะแนน!BC22=4,4,))))</f>
        <v>2</v>
      </c>
      <c r="BD22" s="91">
        <f>IF(กรอกคะแนน!BD22=1,4,IF(กรอกคะแนน!BD22=2,3,IF(กรอกคะแนน!BD22=3,2,IF(กรอกคะแนน!BD22=4,1,))))</f>
        <v>2</v>
      </c>
      <c r="BE22" s="93">
        <f>IF(กรอกคะแนน!BE22=1,4,IF(กรอกคะแนน!BE22=2,3,IF(กรอกคะแนน!BE22=3,2,IF(กรอกคะแนน!BE22=4,1,))))</f>
        <v>1</v>
      </c>
      <c r="BF22" s="143">
        <f t="shared" si="0"/>
        <v>15</v>
      </c>
      <c r="BG22" s="65">
        <f t="shared" si="1"/>
        <v>16</v>
      </c>
      <c r="BH22" s="65">
        <f t="shared" si="2"/>
        <v>14</v>
      </c>
      <c r="BI22" s="65">
        <f t="shared" si="3"/>
        <v>21</v>
      </c>
      <c r="BJ22" s="65">
        <f t="shared" si="4"/>
        <v>15</v>
      </c>
      <c r="BK22" s="65">
        <f t="shared" si="5"/>
        <v>15</v>
      </c>
      <c r="BL22" s="65"/>
      <c r="BM22" s="65"/>
      <c r="BN22" s="65">
        <f t="shared" si="6"/>
        <v>19</v>
      </c>
      <c r="BO22" s="65"/>
      <c r="BP22" s="65"/>
      <c r="BQ22" s="65"/>
      <c r="BR22" s="65">
        <f t="shared" si="7"/>
        <v>11</v>
      </c>
      <c r="BS22" s="65"/>
      <c r="BT22" s="65"/>
      <c r="BU22" s="65"/>
      <c r="BV22" s="65">
        <f t="shared" si="8"/>
        <v>19</v>
      </c>
      <c r="BW22" s="65"/>
      <c r="BX22" s="66">
        <f t="shared" si="9"/>
        <v>15</v>
      </c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</row>
    <row r="23" spans="1:102" s="9" customFormat="1" ht="18" customHeight="1">
      <c r="A23" s="10" t="s">
        <v>24</v>
      </c>
      <c r="B23" s="11" t="str">
        <f>กรอกคะแนน!B23</f>
        <v>14</v>
      </c>
      <c r="C23" s="12" t="str">
        <f>กรอกคะแนน!C23</f>
        <v>1647</v>
      </c>
      <c r="D23" s="13" t="str">
        <f>กรอกคะแนน!D23</f>
        <v>เด็กหญิงอานิตยา    โพธิศูนย์</v>
      </c>
      <c r="E23" s="144" t="str">
        <f>IF(กรอกคะแนน!E23=1,"ชาย","หญิง")</f>
        <v>หญิง</v>
      </c>
      <c r="F23" s="89">
        <f>IF(กรอกคะแนน!F23=1,1,IF(กรอกคะแนน!F23=2,2,IF(กรอกคะแนน!F23=3,3,IF(กรอกคะแนน!F23=4,4,))))</f>
        <v>2</v>
      </c>
      <c r="G23" s="91">
        <f>IF(กรอกคะแนน!G23=1,4,IF(กรอกคะแนน!G23=2,3,IF(กรอกคะแนน!G23=3,2,IF(กรอกคะแนน!G23=4,1,))))</f>
        <v>3</v>
      </c>
      <c r="H23" s="91">
        <f>IF(กรอกคะแนน!H23=1,4,IF(กรอกคะแนน!H23=2,3,IF(กรอกคะแนน!H23=3,2,IF(กรอกคะแนน!H23=4,1,))))</f>
        <v>3</v>
      </c>
      <c r="I23" s="91">
        <f>IF(กรอกคะแนน!I23=1,1,IF(กรอกคะแนน!I23=2,2,IF(กรอกคะแนน!I23=3,3,IF(กรอกคะแนน!I23=4,4,))))</f>
        <v>4</v>
      </c>
      <c r="J23" s="91">
        <f>IF(กรอกคะแนน!J23=1,4,IF(กรอกคะแนน!J23=2,3,IF(กรอกคะแนน!J23=3,2,IF(กรอกคะแนน!J23=4,1,))))</f>
        <v>2</v>
      </c>
      <c r="K23" s="93">
        <f>IF(กรอกคะแนน!K23=1,1,IF(กรอกคะแนน!K23=2,2,IF(กรอกคะแนน!K23=3,3,IF(กรอกคะแนน!K23=4,4,))))</f>
        <v>4</v>
      </c>
      <c r="L23" s="94">
        <f>IF(กรอกคะแนน!L23=1,1,IF(กรอกคะแนน!L23=2,2,IF(กรอกคะแนน!L23=3,3,IF(กรอกคะแนน!L23=4,4,))))</f>
        <v>4</v>
      </c>
      <c r="M23" s="91">
        <f>IF(กรอกคะแนน!M23=1,4,IF(กรอกคะแนน!M23=2,3,IF(กรอกคะแนน!M23=3,2,IF(กรอกคะแนน!M23=4,1,))))</f>
        <v>4</v>
      </c>
      <c r="N23" s="91">
        <f>IF(กรอกคะแนน!N23=1,4,IF(กรอกคะแนน!N23=2,3,IF(กรอกคะแนน!N23=3,2,IF(กรอกคะแนน!N23=4,1,))))</f>
        <v>3</v>
      </c>
      <c r="O23" s="91">
        <f>IF(กรอกคะแนน!O23=1,1,IF(กรอกคะแนน!O23=2,2,IF(กรอกคะแนน!O23=3,3,IF(กรอกคะแนน!O23=4,4,))))</f>
        <v>3</v>
      </c>
      <c r="P23" s="91">
        <f>IF(กรอกคะแนน!P23=1,4,IF(กรอกคะแนน!P23=2,3,IF(กรอกคะแนน!P23=3,2,IF(กรอกคะแนน!P23=4,1,))))</f>
        <v>2</v>
      </c>
      <c r="Q23" s="92">
        <f>IF(กรอกคะแนน!Q23=1,1,IF(กรอกคะแนน!Q23=2,2,IF(กรอกคะแนน!Q23=3,3,IF(กรอกคะแนน!Q23=4,4,))))</f>
        <v>4</v>
      </c>
      <c r="R23" s="89">
        <f>IF(กรอกคะแนน!R23=1,4,IF(กรอกคะแนน!R23=2,3,IF(กรอกคะแนน!R23=3,2,IF(กรอกคะแนน!R23=4,1,))))</f>
        <v>3</v>
      </c>
      <c r="S23" s="91">
        <f>IF(กรอกคะแนน!S23=1,1,IF(กรอกคะแนน!S23=2,2,IF(กรอกคะแนน!S23=3,3,IF(กรอกคะแนน!S23=4,4,))))</f>
        <v>4</v>
      </c>
      <c r="T23" s="91">
        <f>IF(กรอกคะแนน!T23=1,1,IF(กรอกคะแนน!T23=2,2,IF(กรอกคะแนน!T23=3,3,IF(กรอกคะแนน!T23=4,4,))))</f>
        <v>4</v>
      </c>
      <c r="U23" s="91">
        <f>IF(กรอกคะแนน!U23=1,4,IF(กรอกคะแนน!U23=2,3,IF(กรอกคะแนน!U23=3,2,IF(กรอกคะแนน!U23=4,1,))))</f>
        <v>4</v>
      </c>
      <c r="V23" s="91">
        <f>IF(กรอกคะแนน!V23=1,1,IF(กรอกคะแนน!V23=2,2,IF(กรอกคะแนน!V23=3,3,IF(กรอกคะแนน!V23=4,4,))))</f>
        <v>2</v>
      </c>
      <c r="W23" s="93">
        <f>IF(กรอกคะแนน!W23=1,4,IF(กรอกคะแนน!W23=2,3,IF(กรอกคะแนน!W23=3,2,IF(กรอกคะแนน!W23=4,1,))))</f>
        <v>4</v>
      </c>
      <c r="X23" s="94">
        <f>IF(กรอกคะแนน!X23=1,4,IF(กรอกคะแนน!X23=2,3,IF(กรอกคะแนน!X23=3,2,IF(กรอกคะแนน!X23=4,1,))))</f>
        <v>4</v>
      </c>
      <c r="Y23" s="91">
        <f>IF(กรอกคะแนน!Y23=1,1,IF(กรอกคะแนน!Y23=2,2,IF(กรอกคะแนน!Y23=3,3,IF(กรอกคะแนน!Y23=4,4,))))</f>
        <v>2</v>
      </c>
      <c r="Z23" s="91">
        <f>IF(กรอกคะแนน!Z23=1,4,IF(กรอกคะแนน!Z23=2,3,IF(กรอกคะแนน!Z23=3,2,IF(กรอกคะแนน!Z23=4,1,))))</f>
        <v>3</v>
      </c>
      <c r="AA23" s="91">
        <f>IF(กรอกคะแนน!AA23=1,1,IF(กรอกคะแนน!AA23=2,2,IF(กรอกคะแนน!AA23=3,3,IF(กรอกคะแนน!AA23=4,4,))))</f>
        <v>4</v>
      </c>
      <c r="AB23" s="91">
        <f>IF(กรอกคะแนน!AB23=1,1,IF(กรอกคะแนน!AB23=2,2,IF(กรอกคะแนน!AB23=3,3,IF(กรอกคะแนน!AB23=4,4,))))</f>
        <v>4</v>
      </c>
      <c r="AC23" s="92">
        <f>IF(กรอกคะแนน!AC23=1,4,IF(กรอกคะแนน!AC23=2,3,IF(กรอกคะแนน!AC23=3,2,IF(กรอกคะแนน!AC23=4,1,))))</f>
        <v>3</v>
      </c>
      <c r="AD23" s="89">
        <f>IF(กรอกคะแนน!AD23=1,1,IF(กรอกคะแนน!AD23=2,2,IF(กรอกคะแนน!AD23=3,3,IF(กรอกคะแนน!AD23=4,4,))))</f>
        <v>2</v>
      </c>
      <c r="AE23" s="91">
        <f>IF(กรอกคะแนน!AE23=1,4,IF(กรอกคะแนน!AE23=2,3,IF(กรอกคะแนน!AE23=3,2,IF(กรอกคะแนน!AE23=4,1,))))</f>
        <v>3</v>
      </c>
      <c r="AF23" s="91">
        <f>IF(กรอกคะแนน!AF23=1,4,IF(กรอกคะแนน!AF23=2,3,IF(กรอกคะแนน!AF23=3,2,IF(กรอกคะแนน!AF23=4,1,))))</f>
        <v>3</v>
      </c>
      <c r="AG23" s="91">
        <f>IF(กรอกคะแนน!AG23=1,1,IF(กรอกคะแนน!AG23=2,2,IF(กรอกคะแนน!AG23=3,3,IF(กรอกคะแนน!AG23=4,4,))))</f>
        <v>2</v>
      </c>
      <c r="AH23" s="91">
        <f>IF(กรอกคะแนน!AH23=1,4,IF(กรอกคะแนน!AH23=2,3,IF(กรอกคะแนน!AH23=3,2,IF(กรอกคะแนน!AH23=4,1,))))</f>
        <v>2</v>
      </c>
      <c r="AI23" s="93">
        <f>IF(กรอกคะแนน!AI23=1,4,IF(กรอกคะแนน!AI23=2,3,IF(กรอกคะแนน!AI23=3,2,IF(กรอกคะแนน!AI23=4,1,))))</f>
        <v>3</v>
      </c>
      <c r="AJ23" s="94">
        <f>IF(กรอกคะแนน!AJ23=1,1,IF(กรอกคะแนน!AJ23=2,2,IF(กรอกคะแนน!AJ23=3,3,IF(กรอกคะแนน!AJ23=4,4,))))</f>
        <v>3</v>
      </c>
      <c r="AK23" s="91">
        <f>IF(กรอกคะแนน!AK23=1,1,IF(กรอกคะแนน!AK23=2,2,IF(กรอกคะแนน!AK23=3,3,IF(กรอกคะแนน!AK23=4,4,))))</f>
        <v>2</v>
      </c>
      <c r="AL23" s="91">
        <f>IF(กรอกคะแนน!AL23=1,4,IF(กรอกคะแนน!AL23=2,3,IF(กรอกคะแนน!AL23=3,2,IF(กรอกคะแนน!AL23=4,1,))))</f>
        <v>2</v>
      </c>
      <c r="AM23" s="91">
        <f>IF(กรอกคะแนน!AM23=1,1,IF(กรอกคะแนน!AM23=2,2,IF(กรอกคะแนน!AM23=3,3,IF(กรอกคะแนน!AM23=4,4,))))</f>
        <v>2</v>
      </c>
      <c r="AN23" s="91">
        <f>IF(กรอกคะแนน!AN23=1,4,IF(กรอกคะแนน!AN23=2,3,IF(กรอกคะแนน!AN23=3,2,IF(กรอกคะแนน!AN23=4,1,))))</f>
        <v>2</v>
      </c>
      <c r="AO23" s="92">
        <f>IF(กรอกคะแนน!AO23=1,1,IF(กรอกคะแนน!AO23=2,2,IF(กรอกคะแนน!AO23=3,3,IF(กรอกคะแนน!AO23=4,4,))))</f>
        <v>2</v>
      </c>
      <c r="AP23" s="89">
        <f>IF(กรอกคะแนน!AP23=1,4,IF(กรอกคะแนน!AP23=2,3,IF(กรอกคะแนน!AP23=3,2,IF(กรอกคะแนน!AP23=4,1,))))</f>
        <v>3</v>
      </c>
      <c r="AQ23" s="91">
        <f>IF(กรอกคะแนน!AQ23=1,1,IF(กรอกคะแนน!AQ23=2,2,IF(กรอกคะแนน!AQ23=3,3,IF(กรอกคะแนน!AQ23=4,4,))))</f>
        <v>2</v>
      </c>
      <c r="AR23" s="91">
        <f>IF(กรอกคะแนน!AR23=1,1,IF(กรอกคะแนน!AR23=2,2,IF(กรอกคะแนน!AR23=3,3,IF(กรอกคะแนน!AR23=4,4,))))</f>
        <v>2</v>
      </c>
      <c r="AS23" s="93">
        <f>IF(กรอกคะแนน!AS23=1,4,IF(กรอกคะแนน!AS23=2,3,IF(กรอกคะแนน!AS23=3,2,IF(กรอกคะแนน!AS23=4,1,))))</f>
        <v>3</v>
      </c>
      <c r="AT23" s="94">
        <f>IF(กรอกคะแนน!AT23=1,1,IF(กรอกคะแนน!AT23=2,2,IF(กรอกคะแนน!AT23=3,3,IF(กรอกคะแนน!AT23=4,4,))))</f>
        <v>4</v>
      </c>
      <c r="AU23" s="91">
        <f>IF(กรอกคะแนน!AU23=1,1,IF(กรอกคะแนน!AU23=2,2,IF(กรอกคะแนน!AU23=3,3,IF(กรอกคะแนน!AU23=4,4,))))</f>
        <v>4</v>
      </c>
      <c r="AV23" s="91">
        <f>IF(กรอกคะแนน!AV23=1,1,IF(กรอกคะแนน!AV23=2,2,IF(กรอกคะแนน!AV23=3,3,IF(กรอกคะแนน!AV23=4,4,))))</f>
        <v>4</v>
      </c>
      <c r="AW23" s="91">
        <f>IF(กรอกคะแนน!AW23=1,1,IF(กรอกคะแนน!AW23=2,2,IF(กรอกคะแนน!AW23=3,3,IF(กรอกคะแนน!AW23=4,4,))))</f>
        <v>4</v>
      </c>
      <c r="AX23" s="91">
        <f>IF(กรอกคะแนน!AX23=1,4,IF(กรอกคะแนน!AX23=2,3,IF(กรอกคะแนน!AX23=3,2,IF(กรอกคะแนน!AX23=4,1,))))</f>
        <v>4</v>
      </c>
      <c r="AY23" s="92">
        <f>IF(กรอกคะแนน!AY23=1,1,IF(กรอกคะแนน!AY23=2,2,IF(กรอกคะแนน!AY23=3,3,IF(กรอกคะแนน!AY23=4,4,))))</f>
        <v>4</v>
      </c>
      <c r="AZ23" s="89">
        <f>IF(กรอกคะแนน!AZ23=1,4,IF(กรอกคะแนน!AZ23=2,3,IF(กรอกคะแนน!AZ23=3,2,IF(กรอกคะแนน!AZ23=4,1,))))</f>
        <v>4</v>
      </c>
      <c r="BA23" s="91">
        <f>IF(กรอกคะแนน!BA23=1,1,IF(กรอกคะแนน!BA23=2,2,IF(กรอกคะแนน!BA23=3,3,IF(กรอกคะแนน!BA23=4,4,))))</f>
        <v>3</v>
      </c>
      <c r="BB23" s="91">
        <f>IF(กรอกคะแนน!BB23=1,4,IF(กรอกคะแนน!BB23=2,3,IF(กรอกคะแนน!BB23=3,2,IF(กรอกคะแนน!BB23=4,1,))))</f>
        <v>1</v>
      </c>
      <c r="BC23" s="91">
        <f>IF(กรอกคะแนน!BC23=1,1,IF(กรอกคะแนน!BC23=2,2,IF(กรอกคะแนน!BC23=3,3,IF(กรอกคะแนน!BC23=4,4,))))</f>
        <v>4</v>
      </c>
      <c r="BD23" s="91">
        <f>IF(กรอกคะแนน!BD23=1,4,IF(กรอกคะแนน!BD23=2,3,IF(กรอกคะแนน!BD23=3,2,IF(กรอกคะแนน!BD23=4,1,))))</f>
        <v>4</v>
      </c>
      <c r="BE23" s="93">
        <f>IF(กรอกคะแนน!BE23=1,4,IF(กรอกคะแนน!BE23=2,3,IF(กรอกคะแนน!BE23=3,2,IF(กรอกคะแนน!BE23=4,1,))))</f>
        <v>1</v>
      </c>
      <c r="BF23" s="143">
        <f t="shared" si="0"/>
        <v>14</v>
      </c>
      <c r="BG23" s="65">
        <f t="shared" si="1"/>
        <v>18</v>
      </c>
      <c r="BH23" s="65">
        <f t="shared" si="2"/>
        <v>20</v>
      </c>
      <c r="BI23" s="65">
        <f t="shared" si="3"/>
        <v>21</v>
      </c>
      <c r="BJ23" s="65">
        <f t="shared" si="4"/>
        <v>20</v>
      </c>
      <c r="BK23" s="65">
        <f t="shared" si="5"/>
        <v>15</v>
      </c>
      <c r="BL23" s="65"/>
      <c r="BM23" s="65"/>
      <c r="BN23" s="65">
        <f t="shared" si="6"/>
        <v>13</v>
      </c>
      <c r="BO23" s="65"/>
      <c r="BP23" s="65"/>
      <c r="BQ23" s="65"/>
      <c r="BR23" s="65">
        <f t="shared" si="7"/>
        <v>10</v>
      </c>
      <c r="BS23" s="65"/>
      <c r="BT23" s="65"/>
      <c r="BU23" s="65"/>
      <c r="BV23" s="65">
        <f t="shared" si="8"/>
        <v>24</v>
      </c>
      <c r="BW23" s="65"/>
      <c r="BX23" s="66">
        <f t="shared" si="9"/>
        <v>17</v>
      </c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</row>
    <row r="24" spans="1:102" s="9" customFormat="1" ht="18" customHeight="1">
      <c r="A24" s="10" t="s">
        <v>25</v>
      </c>
      <c r="B24" s="11" t="str">
        <f>กรอกคะแนน!B24</f>
        <v>14</v>
      </c>
      <c r="C24" s="12" t="str">
        <f>กรอกคะแนน!C24</f>
        <v>1648</v>
      </c>
      <c r="D24" s="13" t="str">
        <f>กรอกคะแนน!D24</f>
        <v>เด็กหญิงอาภัสชา    ใจมั่น</v>
      </c>
      <c r="E24" s="144" t="str">
        <f>IF(กรอกคะแนน!E24=1,"ชาย","หญิง")</f>
        <v>หญิง</v>
      </c>
      <c r="F24" s="89">
        <f>IF(กรอกคะแนน!F24=1,1,IF(กรอกคะแนน!F24=2,2,IF(กรอกคะแนน!F24=3,3,IF(กรอกคะแนน!F24=4,4,))))</f>
        <v>2</v>
      </c>
      <c r="G24" s="91">
        <f>IF(กรอกคะแนน!G24=1,4,IF(กรอกคะแนน!G24=2,3,IF(กรอกคะแนน!G24=3,2,IF(กรอกคะแนน!G24=4,1,))))</f>
        <v>2</v>
      </c>
      <c r="H24" s="91">
        <f>IF(กรอกคะแนน!H24=1,4,IF(กรอกคะแนน!H24=2,3,IF(กรอกคะแนน!H24=3,2,IF(กรอกคะแนน!H24=4,1,))))</f>
        <v>1</v>
      </c>
      <c r="I24" s="91">
        <f>IF(กรอกคะแนน!I24=1,1,IF(กรอกคะแนน!I24=2,2,IF(กรอกคะแนน!I24=3,3,IF(กรอกคะแนน!I24=4,4,))))</f>
        <v>2</v>
      </c>
      <c r="J24" s="91">
        <f>IF(กรอกคะแนน!J24=1,4,IF(กรอกคะแนน!J24=2,3,IF(กรอกคะแนน!J24=3,2,IF(กรอกคะแนน!J24=4,1,))))</f>
        <v>2</v>
      </c>
      <c r="K24" s="93">
        <f>IF(กรอกคะแนน!K24=1,1,IF(กรอกคะแนน!K24=2,2,IF(กรอกคะแนน!K24=3,3,IF(กรอกคะแนน!K24=4,4,))))</f>
        <v>3</v>
      </c>
      <c r="L24" s="94">
        <f>IF(กรอกคะแนน!L24=1,1,IF(กรอกคะแนน!L24=2,2,IF(กรอกคะแนน!L24=3,3,IF(กรอกคะแนน!L24=4,4,))))</f>
        <v>4</v>
      </c>
      <c r="M24" s="91">
        <f>IF(กรอกคะแนน!M24=1,4,IF(กรอกคะแนน!M24=2,3,IF(กรอกคะแนน!M24=3,2,IF(กรอกคะแนน!M24=4,1,))))</f>
        <v>4</v>
      </c>
      <c r="N24" s="91">
        <f>IF(กรอกคะแนน!N24=1,4,IF(กรอกคะแนน!N24=2,3,IF(กรอกคะแนน!N24=3,2,IF(กรอกคะแนน!N24=4,1,))))</f>
        <v>3</v>
      </c>
      <c r="O24" s="91">
        <f>IF(กรอกคะแนน!O24=1,1,IF(กรอกคะแนน!O24=2,2,IF(กรอกคะแนน!O24=3,3,IF(กรอกคะแนน!O24=4,4,))))</f>
        <v>3</v>
      </c>
      <c r="P24" s="91">
        <f>IF(กรอกคะแนน!P24=1,4,IF(กรอกคะแนน!P24=2,3,IF(กรอกคะแนน!P24=3,2,IF(กรอกคะแนน!P24=4,1,))))</f>
        <v>4</v>
      </c>
      <c r="Q24" s="92">
        <f>IF(กรอกคะแนน!Q24=1,1,IF(กรอกคะแนน!Q24=2,2,IF(กรอกคะแนน!Q24=3,3,IF(กรอกคะแนน!Q24=4,4,))))</f>
        <v>2</v>
      </c>
      <c r="R24" s="89">
        <f>IF(กรอกคะแนน!R24=1,4,IF(กรอกคะแนน!R24=2,3,IF(กรอกคะแนน!R24=3,2,IF(กรอกคะแนน!R24=4,1,))))</f>
        <v>3</v>
      </c>
      <c r="S24" s="91">
        <f>IF(กรอกคะแนน!S24=1,1,IF(กรอกคะแนน!S24=2,2,IF(กรอกคะแนน!S24=3,3,IF(กรอกคะแนน!S24=4,4,))))</f>
        <v>4</v>
      </c>
      <c r="T24" s="91">
        <f>IF(กรอกคะแนน!T24=1,1,IF(กรอกคะแนน!T24=2,2,IF(กรอกคะแนน!T24=3,3,IF(กรอกคะแนน!T24=4,4,))))</f>
        <v>4</v>
      </c>
      <c r="U24" s="91">
        <f>IF(กรอกคะแนน!U24=1,4,IF(กรอกคะแนน!U24=2,3,IF(กรอกคะแนน!U24=3,2,IF(กรอกคะแนน!U24=4,1,))))</f>
        <v>4</v>
      </c>
      <c r="V24" s="91">
        <f>IF(กรอกคะแนน!V24=1,1,IF(กรอกคะแนน!V24=2,2,IF(กรอกคะแนน!V24=3,3,IF(กรอกคะแนน!V24=4,4,))))</f>
        <v>2</v>
      </c>
      <c r="W24" s="93">
        <f>IF(กรอกคะแนน!W24=1,4,IF(กรอกคะแนน!W24=2,3,IF(กรอกคะแนน!W24=3,2,IF(กรอกคะแนน!W24=4,1,))))</f>
        <v>4</v>
      </c>
      <c r="X24" s="94">
        <f>IF(กรอกคะแนน!X24=1,4,IF(กรอกคะแนน!X24=2,3,IF(กรอกคะแนน!X24=3,2,IF(กรอกคะแนน!X24=4,1,))))</f>
        <v>3</v>
      </c>
      <c r="Y24" s="91">
        <f>IF(กรอกคะแนน!Y24=1,1,IF(กรอกคะแนน!Y24=2,2,IF(กรอกคะแนน!Y24=3,3,IF(กรอกคะแนน!Y24=4,4,))))</f>
        <v>3</v>
      </c>
      <c r="Z24" s="91">
        <f>IF(กรอกคะแนน!Z24=1,4,IF(กรอกคะแนน!Z24=2,3,IF(กรอกคะแนน!Z24=3,2,IF(กรอกคะแนน!Z24=4,1,))))</f>
        <v>3</v>
      </c>
      <c r="AA24" s="91">
        <f>IF(กรอกคะแนน!AA24=1,1,IF(กรอกคะแนน!AA24=2,2,IF(กรอกคะแนน!AA24=3,3,IF(กรอกคะแนน!AA24=4,4,))))</f>
        <v>4</v>
      </c>
      <c r="AB24" s="91">
        <f>IF(กรอกคะแนน!AB24=1,1,IF(กรอกคะแนน!AB24=2,2,IF(กรอกคะแนน!AB24=3,3,IF(กรอกคะแนน!AB24=4,4,))))</f>
        <v>3</v>
      </c>
      <c r="AC24" s="92">
        <f>IF(กรอกคะแนน!AC24=1,4,IF(กรอกคะแนน!AC24=2,3,IF(กรอกคะแนน!AC24=3,2,IF(กรอกคะแนน!AC24=4,1,))))</f>
        <v>3</v>
      </c>
      <c r="AD24" s="89">
        <f>IF(กรอกคะแนน!AD24=1,1,IF(กรอกคะแนน!AD24=2,2,IF(กรอกคะแนน!AD24=3,3,IF(กรอกคะแนน!AD24=4,4,))))</f>
        <v>3</v>
      </c>
      <c r="AE24" s="91">
        <f>IF(กรอกคะแนน!AE24=1,4,IF(กรอกคะแนน!AE24=2,3,IF(กรอกคะแนน!AE24=3,2,IF(กรอกคะแนน!AE24=4,1,))))</f>
        <v>3</v>
      </c>
      <c r="AF24" s="91">
        <f>IF(กรอกคะแนน!AF24=1,4,IF(กรอกคะแนน!AF24=2,3,IF(กรอกคะแนน!AF24=3,2,IF(กรอกคะแนน!AF24=4,1,))))</f>
        <v>4</v>
      </c>
      <c r="AG24" s="91">
        <f>IF(กรอกคะแนน!AG24=1,1,IF(กรอกคะแนน!AG24=2,2,IF(กรอกคะแนน!AG24=3,3,IF(กรอกคะแนน!AG24=4,4,))))</f>
        <v>2</v>
      </c>
      <c r="AH24" s="91">
        <f>IF(กรอกคะแนน!AH24=1,4,IF(กรอกคะแนน!AH24=2,3,IF(กรอกคะแนน!AH24=3,2,IF(กรอกคะแนน!AH24=4,1,))))</f>
        <v>4</v>
      </c>
      <c r="AI24" s="93">
        <f>IF(กรอกคะแนน!AI24=1,4,IF(กรอกคะแนน!AI24=2,3,IF(กรอกคะแนน!AI24=3,2,IF(กรอกคะแนน!AI24=4,1,))))</f>
        <v>3</v>
      </c>
      <c r="AJ24" s="94">
        <f>IF(กรอกคะแนน!AJ24=1,1,IF(กรอกคะแนน!AJ24=2,2,IF(กรอกคะแนน!AJ24=3,3,IF(กรอกคะแนน!AJ24=4,4,))))</f>
        <v>3</v>
      </c>
      <c r="AK24" s="91">
        <f>IF(กรอกคะแนน!AK24=1,1,IF(กรอกคะแนน!AK24=2,2,IF(กรอกคะแนน!AK24=3,3,IF(กรอกคะแนน!AK24=4,4,))))</f>
        <v>4</v>
      </c>
      <c r="AL24" s="91">
        <f>IF(กรอกคะแนน!AL24=1,4,IF(กรอกคะแนน!AL24=2,3,IF(กรอกคะแนน!AL24=3,2,IF(กรอกคะแนน!AL24=4,1,))))</f>
        <v>3</v>
      </c>
      <c r="AM24" s="91">
        <f>IF(กรอกคะแนน!AM24=1,1,IF(กรอกคะแนน!AM24=2,2,IF(กรอกคะแนน!AM24=3,3,IF(กรอกคะแนน!AM24=4,4,))))</f>
        <v>1</v>
      </c>
      <c r="AN24" s="91">
        <f>IF(กรอกคะแนน!AN24=1,4,IF(กรอกคะแนน!AN24=2,3,IF(กรอกคะแนน!AN24=3,2,IF(กรอกคะแนน!AN24=4,1,))))</f>
        <v>2</v>
      </c>
      <c r="AO24" s="92">
        <f>IF(กรอกคะแนน!AO24=1,1,IF(กรอกคะแนน!AO24=2,2,IF(กรอกคะแนน!AO24=3,3,IF(กรอกคะแนน!AO24=4,4,))))</f>
        <v>4</v>
      </c>
      <c r="AP24" s="89">
        <f>IF(กรอกคะแนน!AP24=1,4,IF(กรอกคะแนน!AP24=2,3,IF(กรอกคะแนน!AP24=3,2,IF(กรอกคะแนน!AP24=4,1,))))</f>
        <v>4</v>
      </c>
      <c r="AQ24" s="91">
        <f>IF(กรอกคะแนน!AQ24=1,1,IF(กรอกคะแนน!AQ24=2,2,IF(กรอกคะแนน!AQ24=3,3,IF(กรอกคะแนน!AQ24=4,4,))))</f>
        <v>2</v>
      </c>
      <c r="AR24" s="91">
        <f>IF(กรอกคะแนน!AR24=1,1,IF(กรอกคะแนน!AR24=2,2,IF(กรอกคะแนน!AR24=3,3,IF(กรอกคะแนน!AR24=4,4,))))</f>
        <v>3</v>
      </c>
      <c r="AS24" s="93">
        <f>IF(กรอกคะแนน!AS24=1,4,IF(กรอกคะแนน!AS24=2,3,IF(กรอกคะแนน!AS24=3,2,IF(กรอกคะแนน!AS24=4,1,))))</f>
        <v>4</v>
      </c>
      <c r="AT24" s="94">
        <f>IF(กรอกคะแนน!AT24=1,1,IF(กรอกคะแนน!AT24=2,2,IF(กรอกคะแนน!AT24=3,3,IF(กรอกคะแนน!AT24=4,4,))))</f>
        <v>4</v>
      </c>
      <c r="AU24" s="91">
        <f>IF(กรอกคะแนน!AU24=1,1,IF(กรอกคะแนน!AU24=2,2,IF(กรอกคะแนน!AU24=3,3,IF(กรอกคะแนน!AU24=4,4,))))</f>
        <v>4</v>
      </c>
      <c r="AV24" s="91">
        <f>IF(กรอกคะแนน!AV24=1,1,IF(กรอกคะแนน!AV24=2,2,IF(กรอกคะแนน!AV24=3,3,IF(กรอกคะแนน!AV24=4,4,))))</f>
        <v>2</v>
      </c>
      <c r="AW24" s="91">
        <f>IF(กรอกคะแนน!AW24=1,1,IF(กรอกคะแนน!AW24=2,2,IF(กรอกคะแนน!AW24=3,3,IF(กรอกคะแนน!AW24=4,4,))))</f>
        <v>4</v>
      </c>
      <c r="AX24" s="91">
        <f>IF(กรอกคะแนน!AX24=1,4,IF(กรอกคะแนน!AX24=2,3,IF(กรอกคะแนน!AX24=3,2,IF(กรอกคะแนน!AX24=4,1,))))</f>
        <v>4</v>
      </c>
      <c r="AY24" s="92">
        <f>IF(กรอกคะแนน!AY24=1,1,IF(กรอกคะแนน!AY24=2,2,IF(กรอกคะแนน!AY24=3,3,IF(กรอกคะแนน!AY24=4,4,))))</f>
        <v>4</v>
      </c>
      <c r="AZ24" s="89">
        <f>IF(กรอกคะแนน!AZ24=1,4,IF(กรอกคะแนน!AZ24=2,3,IF(กรอกคะแนน!AZ24=3,2,IF(กรอกคะแนน!AZ24=4,1,))))</f>
        <v>3</v>
      </c>
      <c r="BA24" s="91">
        <f>IF(กรอกคะแนน!BA24=1,1,IF(กรอกคะแนน!BA24=2,2,IF(กรอกคะแนน!BA24=3,3,IF(กรอกคะแนน!BA24=4,4,))))</f>
        <v>4</v>
      </c>
      <c r="BB24" s="91">
        <f>IF(กรอกคะแนน!BB24=1,4,IF(กรอกคะแนน!BB24=2,3,IF(กรอกคะแนน!BB24=3,2,IF(กรอกคะแนน!BB24=4,1,))))</f>
        <v>3</v>
      </c>
      <c r="BC24" s="91">
        <f>IF(กรอกคะแนน!BC24=1,1,IF(กรอกคะแนน!BC24=2,2,IF(กรอกคะแนน!BC24=3,3,IF(กรอกคะแนน!BC24=4,4,))))</f>
        <v>3</v>
      </c>
      <c r="BD24" s="91">
        <f>IF(กรอกคะแนน!BD24=1,4,IF(กรอกคะแนน!BD24=2,3,IF(กรอกคะแนน!BD24=3,2,IF(กรอกคะแนน!BD24=4,1,))))</f>
        <v>4</v>
      </c>
      <c r="BE24" s="93">
        <f>IF(กรอกคะแนน!BE24=1,4,IF(กรอกคะแนน!BE24=2,3,IF(กรอกคะแนน!BE24=3,2,IF(กรอกคะแนน!BE24=4,1,))))</f>
        <v>1</v>
      </c>
      <c r="BF24" s="143">
        <f t="shared" si="0"/>
        <v>15</v>
      </c>
      <c r="BG24" s="65">
        <f t="shared" si="1"/>
        <v>12</v>
      </c>
      <c r="BH24" s="65">
        <f t="shared" si="2"/>
        <v>20</v>
      </c>
      <c r="BI24" s="65">
        <f t="shared" si="3"/>
        <v>21</v>
      </c>
      <c r="BJ24" s="65">
        <f t="shared" si="4"/>
        <v>19</v>
      </c>
      <c r="BK24" s="65">
        <f t="shared" si="5"/>
        <v>19</v>
      </c>
      <c r="BL24" s="65"/>
      <c r="BM24" s="65"/>
      <c r="BN24" s="65">
        <f t="shared" si="6"/>
        <v>17</v>
      </c>
      <c r="BO24" s="65"/>
      <c r="BP24" s="65"/>
      <c r="BQ24" s="65"/>
      <c r="BR24" s="65">
        <f t="shared" si="7"/>
        <v>13</v>
      </c>
      <c r="BS24" s="65"/>
      <c r="BT24" s="65"/>
      <c r="BU24" s="65"/>
      <c r="BV24" s="65">
        <f t="shared" si="8"/>
        <v>22</v>
      </c>
      <c r="BW24" s="65"/>
      <c r="BX24" s="66">
        <f t="shared" si="9"/>
        <v>18</v>
      </c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</row>
    <row r="25" spans="1:102" s="9" customFormat="1" ht="18" customHeight="1">
      <c r="A25" s="10" t="s">
        <v>26</v>
      </c>
      <c r="B25" s="11" t="str">
        <f>กรอกคะแนน!B25</f>
        <v>14</v>
      </c>
      <c r="C25" s="12" t="str">
        <f>กรอกคะแนน!C25</f>
        <v>1649</v>
      </c>
      <c r="D25" s="13" t="str">
        <f>กรอกคะแนน!D25</f>
        <v>เด็กหญิงอารายา    ใจมั่น</v>
      </c>
      <c r="E25" s="144" t="str">
        <f>IF(กรอกคะแนน!E25=1,"ชาย","หญิง")</f>
        <v>หญิง</v>
      </c>
      <c r="F25" s="89">
        <f>IF(กรอกคะแนน!F25=1,1,IF(กรอกคะแนน!F25=2,2,IF(กรอกคะแนน!F25=3,3,IF(กรอกคะแนน!F25=4,4,))))</f>
        <v>2</v>
      </c>
      <c r="G25" s="91">
        <f>IF(กรอกคะแนน!G25=1,4,IF(กรอกคะแนน!G25=2,3,IF(กรอกคะแนน!G25=3,2,IF(กรอกคะแนน!G25=4,1,))))</f>
        <v>3</v>
      </c>
      <c r="H25" s="91">
        <f>IF(กรอกคะแนน!H25=1,4,IF(กรอกคะแนน!H25=2,3,IF(กรอกคะแนน!H25=3,2,IF(กรอกคะแนน!H25=4,1,))))</f>
        <v>2</v>
      </c>
      <c r="I25" s="91">
        <f>IF(กรอกคะแนน!I25=1,1,IF(กรอกคะแนน!I25=2,2,IF(กรอกคะแนน!I25=3,3,IF(กรอกคะแนน!I25=4,4,))))</f>
        <v>4</v>
      </c>
      <c r="J25" s="91">
        <f>IF(กรอกคะแนน!J25=1,4,IF(กรอกคะแนน!J25=2,3,IF(กรอกคะแนน!J25=3,2,IF(กรอกคะแนน!J25=4,1,))))</f>
        <v>4</v>
      </c>
      <c r="K25" s="93">
        <f>IF(กรอกคะแนน!K25=1,1,IF(กรอกคะแนน!K25=2,2,IF(กรอกคะแนน!K25=3,3,IF(กรอกคะแนน!K25=4,4,))))</f>
        <v>2</v>
      </c>
      <c r="L25" s="94">
        <f>IF(กรอกคะแนน!L25=1,1,IF(กรอกคะแนน!L25=2,2,IF(กรอกคะแนน!L25=3,3,IF(กรอกคะแนน!L25=4,4,))))</f>
        <v>2</v>
      </c>
      <c r="M25" s="91">
        <f>IF(กรอกคะแนน!M25=1,4,IF(กรอกคะแนน!M25=2,3,IF(กรอกคะแนน!M25=3,2,IF(กรอกคะแนน!M25=4,1,))))</f>
        <v>3</v>
      </c>
      <c r="N25" s="91">
        <f>IF(กรอกคะแนน!N25=1,4,IF(กรอกคะแนน!N25=2,3,IF(กรอกคะแนน!N25=3,2,IF(กรอกคะแนน!N25=4,1,))))</f>
        <v>3</v>
      </c>
      <c r="O25" s="91">
        <f>IF(กรอกคะแนน!O25=1,1,IF(กรอกคะแนน!O25=2,2,IF(กรอกคะแนน!O25=3,3,IF(กรอกคะแนน!O25=4,4,))))</f>
        <v>2</v>
      </c>
      <c r="P25" s="91">
        <f>IF(กรอกคะแนน!P25=1,4,IF(กรอกคะแนน!P25=2,3,IF(กรอกคะแนน!P25=3,2,IF(กรอกคะแนน!P25=4,1,))))</f>
        <v>4</v>
      </c>
      <c r="Q25" s="92">
        <f>IF(กรอกคะแนน!Q25=1,1,IF(กรอกคะแนน!Q25=2,2,IF(กรอกคะแนน!Q25=3,3,IF(กรอกคะแนน!Q25=4,4,))))</f>
        <v>4</v>
      </c>
      <c r="R25" s="89">
        <f>IF(กรอกคะแนน!R25=1,4,IF(กรอกคะแนน!R25=2,3,IF(กรอกคะแนน!R25=3,2,IF(กรอกคะแนน!R25=4,1,))))</f>
        <v>3</v>
      </c>
      <c r="S25" s="91">
        <f>IF(กรอกคะแนน!S25=1,1,IF(กรอกคะแนน!S25=2,2,IF(กรอกคะแนน!S25=3,3,IF(กรอกคะแนน!S25=4,4,))))</f>
        <v>4</v>
      </c>
      <c r="T25" s="91">
        <f>IF(กรอกคะแนน!T25=1,1,IF(กรอกคะแนน!T25=2,2,IF(กรอกคะแนน!T25=3,3,IF(กรอกคะแนน!T25=4,4,))))</f>
        <v>4</v>
      </c>
      <c r="U25" s="91">
        <f>IF(กรอกคะแนน!U25=1,4,IF(กรอกคะแนน!U25=2,3,IF(กรอกคะแนน!U25=3,2,IF(กรอกคะแนน!U25=4,1,))))</f>
        <v>4</v>
      </c>
      <c r="V25" s="91">
        <f>IF(กรอกคะแนน!V25=1,1,IF(กรอกคะแนน!V25=2,2,IF(กรอกคะแนน!V25=3,3,IF(กรอกคะแนน!V25=4,4,))))</f>
        <v>2</v>
      </c>
      <c r="W25" s="93">
        <f>IF(กรอกคะแนน!W25=1,4,IF(กรอกคะแนน!W25=2,3,IF(กรอกคะแนน!W25=3,2,IF(กรอกคะแนน!W25=4,1,))))</f>
        <v>4</v>
      </c>
      <c r="X25" s="94">
        <f>IF(กรอกคะแนน!X25=1,4,IF(กรอกคะแนน!X25=2,3,IF(กรอกคะแนน!X25=3,2,IF(กรอกคะแนน!X25=4,1,))))</f>
        <v>3</v>
      </c>
      <c r="Y25" s="91">
        <f>IF(กรอกคะแนน!Y25=1,1,IF(กรอกคะแนน!Y25=2,2,IF(กรอกคะแนน!Y25=3,3,IF(กรอกคะแนน!Y25=4,4,))))</f>
        <v>3</v>
      </c>
      <c r="Z25" s="91">
        <f>IF(กรอกคะแนน!Z25=1,4,IF(กรอกคะแนน!Z25=2,3,IF(กรอกคะแนน!Z25=3,2,IF(กรอกคะแนน!Z25=4,1,))))</f>
        <v>3</v>
      </c>
      <c r="AA25" s="91">
        <f>IF(กรอกคะแนน!AA25=1,1,IF(กรอกคะแนน!AA25=2,2,IF(กรอกคะแนน!AA25=3,3,IF(กรอกคะแนน!AA25=4,4,))))</f>
        <v>3</v>
      </c>
      <c r="AB25" s="91">
        <f>IF(กรอกคะแนน!AB25=1,1,IF(กรอกคะแนน!AB25=2,2,IF(กรอกคะแนน!AB25=3,3,IF(กรอกคะแนน!AB25=4,4,))))</f>
        <v>4</v>
      </c>
      <c r="AC25" s="92">
        <f>IF(กรอกคะแนน!AC25=1,4,IF(กรอกคะแนน!AC25=2,3,IF(กรอกคะแนน!AC25=3,2,IF(กรอกคะแนน!AC25=4,1,))))</f>
        <v>3</v>
      </c>
      <c r="AD25" s="89">
        <f>IF(กรอกคะแนน!AD25=1,1,IF(กรอกคะแนน!AD25=2,2,IF(กรอกคะแนน!AD25=3,3,IF(กรอกคะแนน!AD25=4,4,))))</f>
        <v>2</v>
      </c>
      <c r="AE25" s="91">
        <f>IF(กรอกคะแนน!AE25=1,4,IF(กรอกคะแนน!AE25=2,3,IF(กรอกคะแนน!AE25=3,2,IF(กรอกคะแนน!AE25=4,1,))))</f>
        <v>3</v>
      </c>
      <c r="AF25" s="91">
        <f>IF(กรอกคะแนน!AF25=1,4,IF(กรอกคะแนน!AF25=2,3,IF(กรอกคะแนน!AF25=3,2,IF(กรอกคะแนน!AF25=4,1,))))</f>
        <v>4</v>
      </c>
      <c r="AG25" s="91">
        <f>IF(กรอกคะแนน!AG25=1,1,IF(กรอกคะแนน!AG25=2,2,IF(กรอกคะแนน!AG25=3,3,IF(กรอกคะแนน!AG25=4,4,))))</f>
        <v>2</v>
      </c>
      <c r="AH25" s="91">
        <f>IF(กรอกคะแนน!AH25=1,4,IF(กรอกคะแนน!AH25=2,3,IF(กรอกคะแนน!AH25=3,2,IF(กรอกคะแนน!AH25=4,1,))))</f>
        <v>2</v>
      </c>
      <c r="AI25" s="93">
        <f>IF(กรอกคะแนน!AI25=1,4,IF(กรอกคะแนน!AI25=2,3,IF(กรอกคะแนน!AI25=3,2,IF(กรอกคะแนน!AI25=4,1,))))</f>
        <v>4</v>
      </c>
      <c r="AJ25" s="94">
        <f>IF(กรอกคะแนน!AJ25=1,1,IF(กรอกคะแนน!AJ25=2,2,IF(กรอกคะแนน!AJ25=3,3,IF(กรอกคะแนน!AJ25=4,4,))))</f>
        <v>2</v>
      </c>
      <c r="AK25" s="91">
        <f>IF(กรอกคะแนน!AK25=1,1,IF(กรอกคะแนน!AK25=2,2,IF(กรอกคะแนน!AK25=3,3,IF(กรอกคะแนน!AK25=4,4,))))</f>
        <v>4</v>
      </c>
      <c r="AL25" s="91">
        <f>IF(กรอกคะแนน!AL25=1,4,IF(กรอกคะแนน!AL25=2,3,IF(กรอกคะแนน!AL25=3,2,IF(กรอกคะแนน!AL25=4,1,))))</f>
        <v>3</v>
      </c>
      <c r="AM25" s="91">
        <f>IF(กรอกคะแนน!AM25=1,1,IF(กรอกคะแนน!AM25=2,2,IF(กรอกคะแนน!AM25=3,3,IF(กรอกคะแนน!AM25=4,4,))))</f>
        <v>3</v>
      </c>
      <c r="AN25" s="91">
        <f>IF(กรอกคะแนน!AN25=1,4,IF(กรอกคะแนน!AN25=2,3,IF(กรอกคะแนน!AN25=3,2,IF(กรอกคะแนน!AN25=4,1,))))</f>
        <v>4</v>
      </c>
      <c r="AO25" s="92">
        <f>IF(กรอกคะแนน!AO25=1,1,IF(กรอกคะแนน!AO25=2,2,IF(กรอกคะแนน!AO25=3,3,IF(กรอกคะแนน!AO25=4,4,))))</f>
        <v>2</v>
      </c>
      <c r="AP25" s="89">
        <f>IF(กรอกคะแนน!AP25=1,4,IF(กรอกคะแนน!AP25=2,3,IF(กรอกคะแนน!AP25=3,2,IF(กรอกคะแนน!AP25=4,1,))))</f>
        <v>3</v>
      </c>
      <c r="AQ25" s="91">
        <f>IF(กรอกคะแนน!AQ25=1,1,IF(กรอกคะแนน!AQ25=2,2,IF(กรอกคะแนน!AQ25=3,3,IF(กรอกคะแนน!AQ25=4,4,))))</f>
        <v>2</v>
      </c>
      <c r="AR25" s="91">
        <f>IF(กรอกคะแนน!AR25=1,1,IF(กรอกคะแนน!AR25=2,2,IF(กรอกคะแนน!AR25=3,3,IF(กรอกคะแนน!AR25=4,4,))))</f>
        <v>2</v>
      </c>
      <c r="AS25" s="93">
        <f>IF(กรอกคะแนน!AS25=1,4,IF(กรอกคะแนน!AS25=2,3,IF(กรอกคะแนน!AS25=3,2,IF(กรอกคะแนน!AS25=4,1,))))</f>
        <v>3</v>
      </c>
      <c r="AT25" s="94">
        <f>IF(กรอกคะแนน!AT25=1,1,IF(กรอกคะแนน!AT25=2,2,IF(กรอกคะแนน!AT25=3,3,IF(กรอกคะแนน!AT25=4,4,))))</f>
        <v>4</v>
      </c>
      <c r="AU25" s="91">
        <f>IF(กรอกคะแนน!AU25=1,1,IF(กรอกคะแนน!AU25=2,2,IF(กรอกคะแนน!AU25=3,3,IF(กรอกคะแนน!AU25=4,4,))))</f>
        <v>4</v>
      </c>
      <c r="AV25" s="91">
        <f>IF(กรอกคะแนน!AV25=1,1,IF(กรอกคะแนน!AV25=2,2,IF(กรอกคะแนน!AV25=3,3,IF(กรอกคะแนน!AV25=4,4,))))</f>
        <v>2</v>
      </c>
      <c r="AW25" s="91">
        <f>IF(กรอกคะแนน!AW25=1,1,IF(กรอกคะแนน!AW25=2,2,IF(กรอกคะแนน!AW25=3,3,IF(กรอกคะแนน!AW25=4,4,))))</f>
        <v>4</v>
      </c>
      <c r="AX25" s="91">
        <f>IF(กรอกคะแนน!AX25=1,4,IF(กรอกคะแนน!AX25=2,3,IF(กรอกคะแนน!AX25=3,2,IF(กรอกคะแนน!AX25=4,1,))))</f>
        <v>4</v>
      </c>
      <c r="AY25" s="92">
        <f>IF(กรอกคะแนน!AY25=1,1,IF(กรอกคะแนน!AY25=2,2,IF(กรอกคะแนน!AY25=3,3,IF(กรอกคะแนน!AY25=4,4,))))</f>
        <v>4</v>
      </c>
      <c r="AZ25" s="89">
        <f>IF(กรอกคะแนน!AZ25=1,4,IF(กรอกคะแนน!AZ25=2,3,IF(กรอกคะแนน!AZ25=3,2,IF(กรอกคะแนน!AZ25=4,1,))))</f>
        <v>4</v>
      </c>
      <c r="BA25" s="91">
        <f>IF(กรอกคะแนน!BA25=1,1,IF(กรอกคะแนน!BA25=2,2,IF(กรอกคะแนน!BA25=3,3,IF(กรอกคะแนน!BA25=4,4,))))</f>
        <v>3</v>
      </c>
      <c r="BB25" s="91">
        <f>IF(กรอกคะแนน!BB25=1,4,IF(กรอกคะแนน!BB25=2,3,IF(กรอกคะแนน!BB25=3,2,IF(กรอกคะแนน!BB25=4,1,))))</f>
        <v>1</v>
      </c>
      <c r="BC25" s="91">
        <f>IF(กรอกคะแนน!BC25=1,1,IF(กรอกคะแนน!BC25=2,2,IF(กรอกคะแนน!BC25=3,3,IF(กรอกคะแนน!BC25=4,4,))))</f>
        <v>4</v>
      </c>
      <c r="BD25" s="91">
        <f>IF(กรอกคะแนน!BD25=1,4,IF(กรอกคะแนน!BD25=2,3,IF(กรอกคะแนน!BD25=3,2,IF(กรอกคะแนน!BD25=4,1,))))</f>
        <v>4</v>
      </c>
      <c r="BE25" s="93">
        <f>IF(กรอกคะแนน!BE25=1,4,IF(กรอกคะแนน!BE25=2,3,IF(กรอกคะแนน!BE25=3,2,IF(กรอกคะแนน!BE25=4,1,))))</f>
        <v>1</v>
      </c>
      <c r="BF25" s="143">
        <f t="shared" si="0"/>
        <v>15</v>
      </c>
      <c r="BG25" s="65">
        <f t="shared" si="1"/>
        <v>17</v>
      </c>
      <c r="BH25" s="65">
        <f t="shared" si="2"/>
        <v>18</v>
      </c>
      <c r="BI25" s="65">
        <f t="shared" si="3"/>
        <v>21</v>
      </c>
      <c r="BJ25" s="65">
        <f t="shared" si="4"/>
        <v>19</v>
      </c>
      <c r="BK25" s="65">
        <f t="shared" si="5"/>
        <v>17</v>
      </c>
      <c r="BL25" s="65"/>
      <c r="BM25" s="65"/>
      <c r="BN25" s="65">
        <f t="shared" si="6"/>
        <v>18</v>
      </c>
      <c r="BO25" s="65"/>
      <c r="BP25" s="65"/>
      <c r="BQ25" s="65"/>
      <c r="BR25" s="65">
        <f t="shared" si="7"/>
        <v>10</v>
      </c>
      <c r="BS25" s="65"/>
      <c r="BT25" s="65"/>
      <c r="BU25" s="65"/>
      <c r="BV25" s="65">
        <f t="shared" si="8"/>
        <v>22</v>
      </c>
      <c r="BW25" s="65"/>
      <c r="BX25" s="66">
        <f t="shared" si="9"/>
        <v>17</v>
      </c>
    </row>
    <row r="26" spans="1:102" s="9" customFormat="1" ht="18" customHeight="1">
      <c r="A26" s="10" t="s">
        <v>27</v>
      </c>
      <c r="B26" s="11" t="str">
        <f>กรอกคะแนน!B26</f>
        <v>14</v>
      </c>
      <c r="C26" s="12" t="str">
        <f>กรอกคะแนน!C26</f>
        <v>1650</v>
      </c>
      <c r="D26" s="13" t="str">
        <f>กรอกคะแนน!D26</f>
        <v>เด็กชายกำแพง    แสนเพียรดี</v>
      </c>
      <c r="E26" s="144" t="str">
        <f>IF(กรอกคะแนน!E26=1,"ชาย","หญิง")</f>
        <v>หญิง</v>
      </c>
      <c r="F26" s="89">
        <f>IF(กรอกคะแนน!F26=1,1,IF(กรอกคะแนน!F26=2,2,IF(กรอกคะแนน!F26=3,3,IF(กรอกคะแนน!F26=4,4,))))</f>
        <v>2</v>
      </c>
      <c r="G26" s="91">
        <f>IF(กรอกคะแนน!G26=1,4,IF(กรอกคะแนน!G26=2,3,IF(กรอกคะแนน!G26=3,2,IF(กรอกคะแนน!G26=4,1,))))</f>
        <v>4</v>
      </c>
      <c r="H26" s="91">
        <f>IF(กรอกคะแนน!H26=1,4,IF(กรอกคะแนน!H26=2,3,IF(กรอกคะแนน!H26=3,2,IF(กรอกคะแนน!H26=4,1,))))</f>
        <v>3</v>
      </c>
      <c r="I26" s="91">
        <f>IF(กรอกคะแนน!I26=1,1,IF(กรอกคะแนน!I26=2,2,IF(กรอกคะแนน!I26=3,3,IF(กรอกคะแนน!I26=4,4,))))</f>
        <v>3</v>
      </c>
      <c r="J26" s="91">
        <f>IF(กรอกคะแนน!J26=1,4,IF(กรอกคะแนน!J26=2,3,IF(กรอกคะแนน!J26=3,2,IF(กรอกคะแนน!J26=4,1,))))</f>
        <v>3</v>
      </c>
      <c r="K26" s="93">
        <f>IF(กรอกคะแนน!K26=1,1,IF(กรอกคะแนน!K26=2,2,IF(กรอกคะแนน!K26=3,3,IF(กรอกคะแนน!K26=4,4,))))</f>
        <v>2</v>
      </c>
      <c r="L26" s="94">
        <f>IF(กรอกคะแนน!L26=1,1,IF(กรอกคะแนน!L26=2,2,IF(กรอกคะแนน!L26=3,3,IF(กรอกคะแนน!L26=4,4,))))</f>
        <v>2</v>
      </c>
      <c r="M26" s="91">
        <f>IF(กรอกคะแนน!M26=1,4,IF(กรอกคะแนน!M26=2,3,IF(กรอกคะแนน!M26=3,2,IF(กรอกคะแนน!M26=4,1,))))</f>
        <v>4</v>
      </c>
      <c r="N26" s="91">
        <f>IF(กรอกคะแนน!N26=1,4,IF(กรอกคะแนน!N26=2,3,IF(กรอกคะแนน!N26=3,2,IF(กรอกคะแนน!N26=4,1,))))</f>
        <v>2</v>
      </c>
      <c r="O26" s="91">
        <f>IF(กรอกคะแนน!O26=1,1,IF(กรอกคะแนน!O26=2,2,IF(กรอกคะแนน!O26=3,3,IF(กรอกคะแนน!O26=4,4,))))</f>
        <v>1</v>
      </c>
      <c r="P26" s="91">
        <f>IF(กรอกคะแนน!P26=1,4,IF(กรอกคะแนน!P26=2,3,IF(กรอกคะแนน!P26=3,2,IF(กรอกคะแนน!P26=4,1,))))</f>
        <v>4</v>
      </c>
      <c r="Q26" s="92">
        <f>IF(กรอกคะแนน!Q26=1,1,IF(กรอกคะแนน!Q26=2,2,IF(กรอกคะแนน!Q26=3,3,IF(กรอกคะแนน!Q26=4,4,))))</f>
        <v>2</v>
      </c>
      <c r="R26" s="89">
        <f>IF(กรอกคะแนน!R26=1,4,IF(กรอกคะแนน!R26=2,3,IF(กรอกคะแนน!R26=3,2,IF(กรอกคะแนน!R26=4,1,))))</f>
        <v>3</v>
      </c>
      <c r="S26" s="91">
        <f>IF(กรอกคะแนน!S26=1,1,IF(กรอกคะแนน!S26=2,2,IF(กรอกคะแนน!S26=3,3,IF(กรอกคะแนน!S26=4,4,))))</f>
        <v>4</v>
      </c>
      <c r="T26" s="91">
        <f>IF(กรอกคะแนน!T26=1,1,IF(กรอกคะแนน!T26=2,2,IF(กรอกคะแนน!T26=3,3,IF(กรอกคะแนน!T26=4,4,))))</f>
        <v>4</v>
      </c>
      <c r="U26" s="91">
        <f>IF(กรอกคะแนน!U26=1,4,IF(กรอกคะแนน!U26=2,3,IF(กรอกคะแนน!U26=3,2,IF(กรอกคะแนน!U26=4,1,))))</f>
        <v>4</v>
      </c>
      <c r="V26" s="91">
        <f>IF(กรอกคะแนน!V26=1,1,IF(กรอกคะแนน!V26=2,2,IF(กรอกคะแนน!V26=3,3,IF(กรอกคะแนน!V26=4,4,))))</f>
        <v>2</v>
      </c>
      <c r="W26" s="93">
        <f>IF(กรอกคะแนน!W26=1,4,IF(กรอกคะแนน!W26=2,3,IF(กรอกคะแนน!W26=3,2,IF(กรอกคะแนน!W26=4,1,))))</f>
        <v>4</v>
      </c>
      <c r="X26" s="94">
        <f>IF(กรอกคะแนน!X26=1,4,IF(กรอกคะแนน!X26=2,3,IF(กรอกคะแนน!X26=3,2,IF(กรอกคะแนน!X26=4,1,))))</f>
        <v>2</v>
      </c>
      <c r="Y26" s="91">
        <f>IF(กรอกคะแนน!Y26=1,1,IF(กรอกคะแนน!Y26=2,2,IF(กรอกคะแนน!Y26=3,3,IF(กรอกคะแนน!Y26=4,4,))))</f>
        <v>2</v>
      </c>
      <c r="Z26" s="91">
        <f>IF(กรอกคะแนน!Z26=1,4,IF(กรอกคะแนน!Z26=2,3,IF(กรอกคะแนน!Z26=3,2,IF(กรอกคะแนน!Z26=4,1,))))</f>
        <v>1</v>
      </c>
      <c r="AA26" s="91">
        <f>IF(กรอกคะแนน!AA26=1,1,IF(กรอกคะแนน!AA26=2,2,IF(กรอกคะแนน!AA26=3,3,IF(กรอกคะแนน!AA26=4,4,))))</f>
        <v>4</v>
      </c>
      <c r="AB26" s="91">
        <f>IF(กรอกคะแนน!AB26=1,1,IF(กรอกคะแนน!AB26=2,2,IF(กรอกคะแนน!AB26=3,3,IF(กรอกคะแนน!AB26=4,4,))))</f>
        <v>1</v>
      </c>
      <c r="AC26" s="92">
        <f>IF(กรอกคะแนน!AC26=1,4,IF(กรอกคะแนน!AC26=2,3,IF(กรอกคะแนน!AC26=3,2,IF(กรอกคะแนน!AC26=4,1,))))</f>
        <v>3</v>
      </c>
      <c r="AD26" s="89">
        <f>IF(กรอกคะแนน!AD26=1,1,IF(กรอกคะแนน!AD26=2,2,IF(กรอกคะแนน!AD26=3,3,IF(กรอกคะแนน!AD26=4,4,))))</f>
        <v>1</v>
      </c>
      <c r="AE26" s="91">
        <f>IF(กรอกคะแนน!AE26=1,4,IF(กรอกคะแนน!AE26=2,3,IF(กรอกคะแนน!AE26=3,2,IF(กรอกคะแนน!AE26=4,1,))))</f>
        <v>4</v>
      </c>
      <c r="AF26" s="91">
        <f>IF(กรอกคะแนน!AF26=1,4,IF(กรอกคะแนน!AF26=2,3,IF(กรอกคะแนน!AF26=3,2,IF(กรอกคะแนน!AF26=4,1,))))</f>
        <v>4</v>
      </c>
      <c r="AG26" s="91">
        <f>IF(กรอกคะแนน!AG26=1,1,IF(กรอกคะแนน!AG26=2,2,IF(กรอกคะแนน!AG26=3,3,IF(กรอกคะแนน!AG26=4,4,))))</f>
        <v>1</v>
      </c>
      <c r="AH26" s="91">
        <f>IF(กรอกคะแนน!AH26=1,4,IF(กรอกคะแนน!AH26=2,3,IF(กรอกคะแนน!AH26=3,2,IF(กรอกคะแนน!AH26=4,1,))))</f>
        <v>4</v>
      </c>
      <c r="AI26" s="93">
        <f>IF(กรอกคะแนน!AI26=1,4,IF(กรอกคะแนน!AI26=2,3,IF(กรอกคะแนน!AI26=3,2,IF(กรอกคะแนน!AI26=4,1,))))</f>
        <v>1</v>
      </c>
      <c r="AJ26" s="94">
        <f>IF(กรอกคะแนน!AJ26=1,1,IF(กรอกคะแนน!AJ26=2,2,IF(กรอกคะแนน!AJ26=3,3,IF(กรอกคะแนน!AJ26=4,4,))))</f>
        <v>4</v>
      </c>
      <c r="AK26" s="91">
        <f>IF(กรอกคะแนน!AK26=1,1,IF(กรอกคะแนน!AK26=2,2,IF(กรอกคะแนน!AK26=3,3,IF(กรอกคะแนน!AK26=4,4,))))</f>
        <v>1</v>
      </c>
      <c r="AL26" s="91">
        <f>IF(กรอกคะแนน!AL26=1,4,IF(กรอกคะแนน!AL26=2,3,IF(กรอกคะแนน!AL26=3,2,IF(กรอกคะแนน!AL26=4,1,))))</f>
        <v>1</v>
      </c>
      <c r="AM26" s="91">
        <f>IF(กรอกคะแนน!AM26=1,1,IF(กรอกคะแนน!AM26=2,2,IF(กรอกคะแนน!AM26=3,3,IF(กรอกคะแนน!AM26=4,4,))))</f>
        <v>4</v>
      </c>
      <c r="AN26" s="91">
        <f>IF(กรอกคะแนน!AN26=1,4,IF(กรอกคะแนน!AN26=2,3,IF(กรอกคะแนน!AN26=3,2,IF(กรอกคะแนน!AN26=4,1,))))</f>
        <v>4</v>
      </c>
      <c r="AO26" s="92">
        <f>IF(กรอกคะแนน!AO26=1,1,IF(กรอกคะแนน!AO26=2,2,IF(กรอกคะแนน!AO26=3,3,IF(กรอกคะแนน!AO26=4,4,))))</f>
        <v>1</v>
      </c>
      <c r="AP26" s="89">
        <f>IF(กรอกคะแนน!AP26=1,4,IF(กรอกคะแนน!AP26=2,3,IF(กรอกคะแนน!AP26=3,2,IF(กรอกคะแนน!AP26=4,1,))))</f>
        <v>2</v>
      </c>
      <c r="AQ26" s="91">
        <f>IF(กรอกคะแนน!AQ26=1,1,IF(กรอกคะแนน!AQ26=2,2,IF(กรอกคะแนน!AQ26=3,3,IF(กรอกคะแนน!AQ26=4,4,))))</f>
        <v>3</v>
      </c>
      <c r="AR26" s="91">
        <f>IF(กรอกคะแนน!AR26=1,1,IF(กรอกคะแนน!AR26=2,2,IF(กรอกคะแนน!AR26=3,3,IF(กรอกคะแนน!AR26=4,4,))))</f>
        <v>1</v>
      </c>
      <c r="AS26" s="93">
        <f>IF(กรอกคะแนน!AS26=1,4,IF(กรอกคะแนน!AS26=2,3,IF(กรอกคะแนน!AS26=3,2,IF(กรอกคะแนน!AS26=4,1,))))</f>
        <v>2</v>
      </c>
      <c r="AT26" s="94">
        <f>IF(กรอกคะแนน!AT26=1,1,IF(กรอกคะแนน!AT26=2,2,IF(กรอกคะแนน!AT26=3,3,IF(กรอกคะแนน!AT26=4,4,))))</f>
        <v>4</v>
      </c>
      <c r="AU26" s="91">
        <f>IF(กรอกคะแนน!AU26=1,1,IF(กรอกคะแนน!AU26=2,2,IF(กรอกคะแนน!AU26=3,3,IF(กรอกคะแนน!AU26=4,4,))))</f>
        <v>4</v>
      </c>
      <c r="AV26" s="91">
        <f>IF(กรอกคะแนน!AV26=1,1,IF(กรอกคะแนน!AV26=2,2,IF(กรอกคะแนน!AV26=3,3,IF(กรอกคะแนน!AV26=4,4,))))</f>
        <v>2</v>
      </c>
      <c r="AW26" s="91">
        <f>IF(กรอกคะแนน!AW26=1,1,IF(กรอกคะแนน!AW26=2,2,IF(กรอกคะแนน!AW26=3,3,IF(กรอกคะแนน!AW26=4,4,))))</f>
        <v>4</v>
      </c>
      <c r="AX26" s="91">
        <f>IF(กรอกคะแนน!AX26=1,4,IF(กรอกคะแนน!AX26=2,3,IF(กรอกคะแนน!AX26=3,2,IF(กรอกคะแนน!AX26=4,1,))))</f>
        <v>4</v>
      </c>
      <c r="AY26" s="92">
        <f>IF(กรอกคะแนน!AY26=1,1,IF(กรอกคะแนน!AY26=2,2,IF(กรอกคะแนน!AY26=3,3,IF(กรอกคะแนน!AY26=4,4,))))</f>
        <v>4</v>
      </c>
      <c r="AZ26" s="89">
        <f>IF(กรอกคะแนน!AZ26=1,4,IF(กรอกคะแนน!AZ26=2,3,IF(กรอกคะแนน!AZ26=3,2,IF(กรอกคะแนน!AZ26=4,1,))))</f>
        <v>1</v>
      </c>
      <c r="BA26" s="91">
        <f>IF(กรอกคะแนน!BA26=1,1,IF(กรอกคะแนน!BA26=2,2,IF(กรอกคะแนน!BA26=3,3,IF(กรอกคะแนน!BA26=4,4,))))</f>
        <v>4</v>
      </c>
      <c r="BB26" s="91">
        <f>IF(กรอกคะแนน!BB26=1,4,IF(กรอกคะแนน!BB26=2,3,IF(กรอกคะแนน!BB26=3,2,IF(กรอกคะแนน!BB26=4,1,))))</f>
        <v>4</v>
      </c>
      <c r="BC26" s="91">
        <f>IF(กรอกคะแนน!BC26=1,1,IF(กรอกคะแนน!BC26=2,2,IF(กรอกคะแนน!BC26=3,3,IF(กรอกคะแนน!BC26=4,4,))))</f>
        <v>1</v>
      </c>
      <c r="BD26" s="91">
        <f>IF(กรอกคะแนน!BD26=1,4,IF(กรอกคะแนน!BD26=2,3,IF(กรอกคะแนน!BD26=3,2,IF(กรอกคะแนน!BD26=4,1,))))</f>
        <v>4</v>
      </c>
      <c r="BE26" s="93">
        <f>IF(กรอกคะแนน!BE26=1,4,IF(กรอกคะแนน!BE26=2,3,IF(กรอกคะแนน!BE26=3,2,IF(กรอกคะแนน!BE26=4,1,))))</f>
        <v>1</v>
      </c>
      <c r="BF26" s="143">
        <f t="shared" si="0"/>
        <v>13</v>
      </c>
      <c r="BG26" s="65">
        <f t="shared" si="1"/>
        <v>17</v>
      </c>
      <c r="BH26" s="65">
        <f t="shared" si="2"/>
        <v>15</v>
      </c>
      <c r="BI26" s="65">
        <f t="shared" si="3"/>
        <v>21</v>
      </c>
      <c r="BJ26" s="65">
        <f t="shared" si="4"/>
        <v>13</v>
      </c>
      <c r="BK26" s="65">
        <f t="shared" si="5"/>
        <v>15</v>
      </c>
      <c r="BL26" s="65"/>
      <c r="BM26" s="65"/>
      <c r="BN26" s="65">
        <f t="shared" si="6"/>
        <v>15</v>
      </c>
      <c r="BO26" s="65"/>
      <c r="BP26" s="65"/>
      <c r="BQ26" s="65"/>
      <c r="BR26" s="65">
        <f t="shared" si="7"/>
        <v>8</v>
      </c>
      <c r="BS26" s="65"/>
      <c r="BT26" s="65"/>
      <c r="BU26" s="65"/>
      <c r="BV26" s="65">
        <f t="shared" si="8"/>
        <v>22</v>
      </c>
      <c r="BW26" s="65"/>
      <c r="BX26" s="66">
        <f t="shared" si="9"/>
        <v>15</v>
      </c>
    </row>
    <row r="27" spans="1:102" s="9" customFormat="1" ht="18" customHeight="1">
      <c r="A27" s="10" t="s">
        <v>28</v>
      </c>
      <c r="B27" s="11" t="str">
        <f>กรอกคะแนน!B27</f>
        <v>14</v>
      </c>
      <c r="C27" s="12" t="str">
        <f>กรอกคะแนน!C27</f>
        <v>1651</v>
      </c>
      <c r="D27" s="13" t="str">
        <f>กรอกคะแนน!D27</f>
        <v>เด็กชายกิตติศักดิ์    โกศัย</v>
      </c>
      <c r="E27" s="144" t="str">
        <f>IF(กรอกคะแนน!E27=1,"ชาย","หญิง")</f>
        <v>หญิง</v>
      </c>
      <c r="F27" s="89">
        <f>IF(กรอกคะแนน!F27=1,1,IF(กรอกคะแนน!F27=2,2,IF(กรอกคะแนน!F27=3,3,IF(กรอกคะแนน!F27=4,4,))))</f>
        <v>2</v>
      </c>
      <c r="G27" s="91">
        <f>IF(กรอกคะแนน!G27=1,4,IF(กรอกคะแนน!G27=2,3,IF(กรอกคะแนน!G27=3,2,IF(กรอกคะแนน!G27=4,1,))))</f>
        <v>3</v>
      </c>
      <c r="H27" s="91">
        <f>IF(กรอกคะแนน!H27=1,4,IF(กรอกคะแนน!H27=2,3,IF(กรอกคะแนน!H27=3,2,IF(กรอกคะแนน!H27=4,1,))))</f>
        <v>4</v>
      </c>
      <c r="I27" s="91">
        <f>IF(กรอกคะแนน!I27=1,1,IF(กรอกคะแนน!I27=2,2,IF(กรอกคะแนน!I27=3,3,IF(กรอกคะแนน!I27=4,4,))))</f>
        <v>2</v>
      </c>
      <c r="J27" s="91">
        <f>IF(กรอกคะแนน!J27=1,4,IF(กรอกคะแนน!J27=2,3,IF(กรอกคะแนน!J27=3,2,IF(กรอกคะแนน!J27=4,1,))))</f>
        <v>4</v>
      </c>
      <c r="K27" s="93">
        <f>IF(กรอกคะแนน!K27=1,1,IF(กรอกคะแนน!K27=2,2,IF(กรอกคะแนน!K27=3,3,IF(กรอกคะแนน!K27=4,4,))))</f>
        <v>2</v>
      </c>
      <c r="L27" s="94">
        <f>IF(กรอกคะแนน!L27=1,1,IF(กรอกคะแนน!L27=2,2,IF(กรอกคะแนน!L27=3,3,IF(กรอกคะแนน!L27=4,4,))))</f>
        <v>2</v>
      </c>
      <c r="M27" s="91">
        <f>IF(กรอกคะแนน!M27=1,4,IF(กรอกคะแนน!M27=2,3,IF(กรอกคะแนน!M27=3,2,IF(กรอกคะแนน!M27=4,1,))))</f>
        <v>4</v>
      </c>
      <c r="N27" s="91">
        <f>IF(กรอกคะแนน!N27=1,4,IF(กรอกคะแนน!N27=2,3,IF(กรอกคะแนน!N27=3,2,IF(กรอกคะแนน!N27=4,1,))))</f>
        <v>4</v>
      </c>
      <c r="O27" s="91">
        <f>IF(กรอกคะแนน!O27=1,1,IF(กรอกคะแนน!O27=2,2,IF(กรอกคะแนน!O27=3,3,IF(กรอกคะแนน!O27=4,4,))))</f>
        <v>4</v>
      </c>
      <c r="P27" s="91">
        <f>IF(กรอกคะแนน!P27=1,4,IF(กรอกคะแนน!P27=2,3,IF(กรอกคะแนน!P27=3,2,IF(กรอกคะแนน!P27=4,1,))))</f>
        <v>4</v>
      </c>
      <c r="Q27" s="92">
        <f>IF(กรอกคะแนน!Q27=1,1,IF(กรอกคะแนน!Q27=2,2,IF(กรอกคะแนน!Q27=3,3,IF(กรอกคะแนน!Q27=4,4,))))</f>
        <v>2</v>
      </c>
      <c r="R27" s="89">
        <f>IF(กรอกคะแนน!R27=1,4,IF(กรอกคะแนน!R27=2,3,IF(กรอกคะแนน!R27=3,2,IF(กรอกคะแนน!R27=4,1,))))</f>
        <v>4</v>
      </c>
      <c r="S27" s="91">
        <f>IF(กรอกคะแนน!S27=1,1,IF(กรอกคะแนน!S27=2,2,IF(กรอกคะแนน!S27=3,3,IF(กรอกคะแนน!S27=4,4,))))</f>
        <v>4</v>
      </c>
      <c r="T27" s="91">
        <f>IF(กรอกคะแนน!T27=1,1,IF(กรอกคะแนน!T27=2,2,IF(กรอกคะแนน!T27=3,3,IF(กรอกคะแนน!T27=4,4,))))</f>
        <v>4</v>
      </c>
      <c r="U27" s="91">
        <f>IF(กรอกคะแนน!U27=1,4,IF(กรอกคะแนน!U27=2,3,IF(กรอกคะแนน!U27=3,2,IF(กรอกคะแนน!U27=4,1,))))</f>
        <v>4</v>
      </c>
      <c r="V27" s="91">
        <f>IF(กรอกคะแนน!V27=1,1,IF(กรอกคะแนน!V27=2,2,IF(กรอกคะแนน!V27=3,3,IF(กรอกคะแนน!V27=4,4,))))</f>
        <v>2</v>
      </c>
      <c r="W27" s="93">
        <f>IF(กรอกคะแนน!W27=1,4,IF(กรอกคะแนน!W27=2,3,IF(กรอกคะแนน!W27=3,2,IF(กรอกคะแนน!W27=4,1,))))</f>
        <v>4</v>
      </c>
      <c r="X27" s="94">
        <f>IF(กรอกคะแนน!X27=1,4,IF(กรอกคะแนน!X27=2,3,IF(กรอกคะแนน!X27=3,2,IF(กรอกคะแนน!X27=4,1,))))</f>
        <v>1</v>
      </c>
      <c r="Y27" s="91">
        <f>IF(กรอกคะแนน!Y27=1,1,IF(กรอกคะแนน!Y27=2,2,IF(กรอกคะแนน!Y27=3,3,IF(กรอกคะแนน!Y27=4,4,))))</f>
        <v>2</v>
      </c>
      <c r="Z27" s="91">
        <f>IF(กรอกคะแนน!Z27=1,4,IF(กรอกคะแนน!Z27=2,3,IF(กรอกคะแนน!Z27=3,2,IF(กรอกคะแนน!Z27=4,1,))))</f>
        <v>3</v>
      </c>
      <c r="AA27" s="91">
        <f>IF(กรอกคะแนน!AA27=1,1,IF(กรอกคะแนน!AA27=2,2,IF(กรอกคะแนน!AA27=3,3,IF(กรอกคะแนน!AA27=4,4,))))</f>
        <v>3</v>
      </c>
      <c r="AB27" s="91">
        <f>IF(กรอกคะแนน!AB27=1,1,IF(กรอกคะแนน!AB27=2,2,IF(กรอกคะแนน!AB27=3,3,IF(กรอกคะแนน!AB27=4,4,))))</f>
        <v>2</v>
      </c>
      <c r="AC27" s="92">
        <f>IF(กรอกคะแนน!AC27=1,4,IF(กรอกคะแนน!AC27=2,3,IF(กรอกคะแนน!AC27=3,2,IF(กรอกคะแนน!AC27=4,1,))))</f>
        <v>3</v>
      </c>
      <c r="AD27" s="89">
        <f>IF(กรอกคะแนน!AD27=1,1,IF(กรอกคะแนน!AD27=2,2,IF(กรอกคะแนน!AD27=3,3,IF(กรอกคะแนน!AD27=4,4,))))</f>
        <v>4</v>
      </c>
      <c r="AE27" s="91">
        <f>IF(กรอกคะแนน!AE27=1,4,IF(กรอกคะแนน!AE27=2,3,IF(กรอกคะแนน!AE27=3,2,IF(กรอกคะแนน!AE27=4,1,))))</f>
        <v>3</v>
      </c>
      <c r="AF27" s="91">
        <f>IF(กรอกคะแนน!AF27=1,4,IF(กรอกคะแนน!AF27=2,3,IF(กรอกคะแนน!AF27=3,2,IF(กรอกคะแนน!AF27=4,1,))))</f>
        <v>3</v>
      </c>
      <c r="AG27" s="91">
        <f>IF(กรอกคะแนน!AG27=1,1,IF(กรอกคะแนน!AG27=2,2,IF(กรอกคะแนน!AG27=3,3,IF(กรอกคะแนน!AG27=4,4,))))</f>
        <v>2</v>
      </c>
      <c r="AH27" s="91">
        <f>IF(กรอกคะแนน!AH27=1,4,IF(กรอกคะแนน!AH27=2,3,IF(กรอกคะแนน!AH27=3,2,IF(กรอกคะแนน!AH27=4,1,))))</f>
        <v>2</v>
      </c>
      <c r="AI27" s="93">
        <f>IF(กรอกคะแนน!AI27=1,4,IF(กรอกคะแนน!AI27=2,3,IF(กรอกคะแนน!AI27=3,2,IF(กรอกคะแนน!AI27=4,1,))))</f>
        <v>2</v>
      </c>
      <c r="AJ27" s="94">
        <f>IF(กรอกคะแนน!AJ27=1,1,IF(กรอกคะแนน!AJ27=2,2,IF(กรอกคะแนน!AJ27=3,3,IF(กรอกคะแนน!AJ27=4,4,))))</f>
        <v>2</v>
      </c>
      <c r="AK27" s="91">
        <f>IF(กรอกคะแนน!AK27=1,1,IF(กรอกคะแนน!AK27=2,2,IF(กรอกคะแนน!AK27=3,3,IF(กรอกคะแนน!AK27=4,4,))))</f>
        <v>3</v>
      </c>
      <c r="AL27" s="91">
        <f>IF(กรอกคะแนน!AL27=1,4,IF(กรอกคะแนน!AL27=2,3,IF(กรอกคะแนน!AL27=3,2,IF(กรอกคะแนน!AL27=4,1,))))</f>
        <v>3</v>
      </c>
      <c r="AM27" s="91">
        <f>IF(กรอกคะแนน!AM27=1,1,IF(กรอกคะแนน!AM27=2,2,IF(กรอกคะแนน!AM27=3,3,IF(กรอกคะแนน!AM27=4,4,))))</f>
        <v>3</v>
      </c>
      <c r="AN27" s="91">
        <f>IF(กรอกคะแนน!AN27=1,4,IF(กรอกคะแนน!AN27=2,3,IF(กรอกคะแนน!AN27=3,2,IF(กรอกคะแนน!AN27=4,1,))))</f>
        <v>2</v>
      </c>
      <c r="AO27" s="92">
        <f>IF(กรอกคะแนน!AO27=1,1,IF(กรอกคะแนน!AO27=2,2,IF(กรอกคะแนน!AO27=3,3,IF(กรอกคะแนน!AO27=4,4,))))</f>
        <v>2</v>
      </c>
      <c r="AP27" s="89">
        <f>IF(กรอกคะแนน!AP27=1,4,IF(กรอกคะแนน!AP27=2,3,IF(กรอกคะแนน!AP27=3,2,IF(กรอกคะแนน!AP27=4,1,))))</f>
        <v>3</v>
      </c>
      <c r="AQ27" s="91">
        <f>IF(กรอกคะแนน!AQ27=1,1,IF(กรอกคะแนน!AQ27=2,2,IF(กรอกคะแนน!AQ27=3,3,IF(กรอกคะแนน!AQ27=4,4,))))</f>
        <v>2</v>
      </c>
      <c r="AR27" s="91">
        <f>IF(กรอกคะแนน!AR27=1,1,IF(กรอกคะแนน!AR27=2,2,IF(กรอกคะแนน!AR27=3,3,IF(กรอกคะแนน!AR27=4,4,))))</f>
        <v>2</v>
      </c>
      <c r="AS27" s="93">
        <f>IF(กรอกคะแนน!AS27=1,4,IF(กรอกคะแนน!AS27=2,3,IF(กรอกคะแนน!AS27=3,2,IF(กรอกคะแนน!AS27=4,1,))))</f>
        <v>2</v>
      </c>
      <c r="AT27" s="94">
        <f>IF(กรอกคะแนน!AT27=1,1,IF(กรอกคะแนน!AT27=2,2,IF(กรอกคะแนน!AT27=3,3,IF(กรอกคะแนน!AT27=4,4,))))</f>
        <v>4</v>
      </c>
      <c r="AU27" s="91">
        <f>IF(กรอกคะแนน!AU27=1,1,IF(กรอกคะแนน!AU27=2,2,IF(กรอกคะแนน!AU27=3,3,IF(กรอกคะแนน!AU27=4,4,))))</f>
        <v>4</v>
      </c>
      <c r="AV27" s="91">
        <f>IF(กรอกคะแนน!AV27=1,1,IF(กรอกคะแนน!AV27=2,2,IF(กรอกคะแนน!AV27=3,3,IF(กรอกคะแนน!AV27=4,4,))))</f>
        <v>2</v>
      </c>
      <c r="AW27" s="91">
        <f>IF(กรอกคะแนน!AW27=1,1,IF(กรอกคะแนน!AW27=2,2,IF(กรอกคะแนน!AW27=3,3,IF(กรอกคะแนน!AW27=4,4,))))</f>
        <v>4</v>
      </c>
      <c r="AX27" s="91">
        <f>IF(กรอกคะแนน!AX27=1,4,IF(กรอกคะแนน!AX27=2,3,IF(กรอกคะแนน!AX27=3,2,IF(กรอกคะแนน!AX27=4,1,))))</f>
        <v>4</v>
      </c>
      <c r="AY27" s="92">
        <f>IF(กรอกคะแนน!AY27=1,1,IF(กรอกคะแนน!AY27=2,2,IF(กรอกคะแนน!AY27=3,3,IF(กรอกคะแนน!AY27=4,4,))))</f>
        <v>4</v>
      </c>
      <c r="AZ27" s="89">
        <f>IF(กรอกคะแนน!AZ27=1,4,IF(กรอกคะแนน!AZ27=2,3,IF(กรอกคะแนน!AZ27=3,2,IF(กรอกคะแนน!AZ27=4,1,))))</f>
        <v>3</v>
      </c>
      <c r="BA27" s="91">
        <f>IF(กรอกคะแนน!BA27=1,1,IF(กรอกคะแนน!BA27=2,2,IF(กรอกคะแนน!BA27=3,3,IF(กรอกคะแนน!BA27=4,4,))))</f>
        <v>2</v>
      </c>
      <c r="BB27" s="91">
        <f>IF(กรอกคะแนน!BB27=1,4,IF(กรอกคะแนน!BB27=2,3,IF(กรอกคะแนน!BB27=3,2,IF(กรอกคะแนน!BB27=4,1,))))</f>
        <v>2</v>
      </c>
      <c r="BC27" s="91">
        <f>IF(กรอกคะแนน!BC27=1,1,IF(กรอกคะแนน!BC27=2,2,IF(กรอกคะแนน!BC27=3,3,IF(กรอกคะแนน!BC27=4,4,))))</f>
        <v>2</v>
      </c>
      <c r="BD27" s="91">
        <f>IF(กรอกคะแนน!BD27=1,4,IF(กรอกคะแนน!BD27=2,3,IF(กรอกคะแนน!BD27=3,2,IF(กรอกคะแนน!BD27=4,1,))))</f>
        <v>3</v>
      </c>
      <c r="BE27" s="93">
        <f>IF(กรอกคะแนน!BE27=1,4,IF(กรอกคะแนน!BE27=2,3,IF(กรอกคะแนน!BE27=3,2,IF(กรอกคะแนน!BE27=4,1,))))</f>
        <v>1</v>
      </c>
      <c r="BF27" s="143">
        <f t="shared" si="0"/>
        <v>14</v>
      </c>
      <c r="BG27" s="65">
        <f t="shared" si="1"/>
        <v>17</v>
      </c>
      <c r="BH27" s="65">
        <f t="shared" si="2"/>
        <v>20</v>
      </c>
      <c r="BI27" s="65">
        <f t="shared" si="3"/>
        <v>22</v>
      </c>
      <c r="BJ27" s="65">
        <f t="shared" si="4"/>
        <v>14</v>
      </c>
      <c r="BK27" s="65">
        <f t="shared" si="5"/>
        <v>16</v>
      </c>
      <c r="BL27" s="65"/>
      <c r="BM27" s="65"/>
      <c r="BN27" s="65">
        <f t="shared" si="6"/>
        <v>15</v>
      </c>
      <c r="BO27" s="65"/>
      <c r="BP27" s="65"/>
      <c r="BQ27" s="65"/>
      <c r="BR27" s="65">
        <f t="shared" si="7"/>
        <v>9</v>
      </c>
      <c r="BS27" s="65"/>
      <c r="BT27" s="65"/>
      <c r="BU27" s="65"/>
      <c r="BV27" s="65">
        <f t="shared" si="8"/>
        <v>22</v>
      </c>
      <c r="BW27" s="65"/>
      <c r="BX27" s="66">
        <f t="shared" si="9"/>
        <v>13</v>
      </c>
    </row>
    <row r="28" spans="1:102" s="9" customFormat="1" ht="18" customHeight="1">
      <c r="A28" s="10" t="s">
        <v>29</v>
      </c>
      <c r="B28" s="11" t="str">
        <f>กรอกคะแนน!B28</f>
        <v>14</v>
      </c>
      <c r="C28" s="12" t="str">
        <f>กรอกคะแนน!C28</f>
        <v>1652</v>
      </c>
      <c r="D28" s="13" t="str">
        <f>กรอกคะแนน!D28</f>
        <v>เด็กชายกิตติศักดิ์    ใจการ</v>
      </c>
      <c r="E28" s="144" t="str">
        <f>IF(กรอกคะแนน!E28=1,"ชาย","หญิง")</f>
        <v>หญิง</v>
      </c>
      <c r="F28" s="89">
        <f>IF(กรอกคะแนน!F28=1,1,IF(กรอกคะแนน!F28=2,2,IF(กรอกคะแนน!F28=3,3,IF(กรอกคะแนน!F28=4,4,))))</f>
        <v>4</v>
      </c>
      <c r="G28" s="91">
        <f>IF(กรอกคะแนน!G28=1,4,IF(กรอกคะแนน!G28=2,3,IF(กรอกคะแนน!G28=3,2,IF(กรอกคะแนน!G28=4,1,))))</f>
        <v>2</v>
      </c>
      <c r="H28" s="91">
        <f>IF(กรอกคะแนน!H28=1,4,IF(กรอกคะแนน!H28=2,3,IF(กรอกคะแนน!H28=3,2,IF(กรอกคะแนน!H28=4,1,))))</f>
        <v>4</v>
      </c>
      <c r="I28" s="91">
        <f>IF(กรอกคะแนน!I28=1,1,IF(กรอกคะแนน!I28=2,2,IF(กรอกคะแนน!I28=3,3,IF(กรอกคะแนน!I28=4,4,))))</f>
        <v>2</v>
      </c>
      <c r="J28" s="91">
        <f>IF(กรอกคะแนน!J28=1,4,IF(กรอกคะแนน!J28=2,3,IF(กรอกคะแนน!J28=3,2,IF(กรอกคะแนน!J28=4,1,))))</f>
        <v>3</v>
      </c>
      <c r="K28" s="93">
        <f>IF(กรอกคะแนน!K28=1,1,IF(กรอกคะแนน!K28=2,2,IF(กรอกคะแนน!K28=3,3,IF(กรอกคะแนน!K28=4,4,))))</f>
        <v>2</v>
      </c>
      <c r="L28" s="94">
        <f>IF(กรอกคะแนน!L28=1,1,IF(กรอกคะแนน!L28=2,2,IF(กรอกคะแนน!L28=3,3,IF(กรอกคะแนน!L28=4,4,))))</f>
        <v>2</v>
      </c>
      <c r="M28" s="91">
        <f>IF(กรอกคะแนน!M28=1,4,IF(กรอกคะแนน!M28=2,3,IF(กรอกคะแนน!M28=3,2,IF(กรอกคะแนน!M28=4,1,))))</f>
        <v>3</v>
      </c>
      <c r="N28" s="91">
        <f>IF(กรอกคะแนน!N28=1,4,IF(กรอกคะแนน!N28=2,3,IF(กรอกคะแนน!N28=3,2,IF(กรอกคะแนน!N28=4,1,))))</f>
        <v>3</v>
      </c>
      <c r="O28" s="91">
        <f>IF(กรอกคะแนน!O28=1,1,IF(กรอกคะแนน!O28=2,2,IF(กรอกคะแนน!O28=3,3,IF(กรอกคะแนน!O28=4,4,))))</f>
        <v>2</v>
      </c>
      <c r="P28" s="91">
        <f>IF(กรอกคะแนน!P28=1,4,IF(กรอกคะแนน!P28=2,3,IF(กรอกคะแนน!P28=3,2,IF(กรอกคะแนน!P28=4,1,))))</f>
        <v>3</v>
      </c>
      <c r="Q28" s="92">
        <f>IF(กรอกคะแนน!Q28=1,1,IF(กรอกคะแนน!Q28=2,2,IF(กรอกคะแนน!Q28=3,3,IF(กรอกคะแนน!Q28=4,4,))))</f>
        <v>2</v>
      </c>
      <c r="R28" s="89">
        <f>IF(กรอกคะแนน!R28=1,4,IF(กรอกคะแนน!R28=2,3,IF(กรอกคะแนน!R28=3,2,IF(กรอกคะแนน!R28=4,1,))))</f>
        <v>4</v>
      </c>
      <c r="S28" s="91">
        <f>IF(กรอกคะแนน!S28=1,1,IF(กรอกคะแนน!S28=2,2,IF(กรอกคะแนน!S28=3,3,IF(กรอกคะแนน!S28=4,4,))))</f>
        <v>3</v>
      </c>
      <c r="T28" s="91">
        <f>IF(กรอกคะแนน!T28=1,1,IF(กรอกคะแนน!T28=2,2,IF(กรอกคะแนน!T28=3,3,IF(กรอกคะแนน!T28=4,4,))))</f>
        <v>3</v>
      </c>
      <c r="U28" s="91">
        <f>IF(กรอกคะแนน!U28=1,4,IF(กรอกคะแนน!U28=2,3,IF(กรอกคะแนน!U28=3,2,IF(กรอกคะแนน!U28=4,1,))))</f>
        <v>3</v>
      </c>
      <c r="V28" s="91">
        <f>IF(กรอกคะแนน!V28=1,1,IF(กรอกคะแนน!V28=2,2,IF(กรอกคะแนน!V28=3,3,IF(กรอกคะแนน!V28=4,4,))))</f>
        <v>2</v>
      </c>
      <c r="W28" s="93">
        <f>IF(กรอกคะแนน!W28=1,4,IF(กรอกคะแนน!W28=2,3,IF(กรอกคะแนน!W28=3,2,IF(กรอกคะแนน!W28=4,1,))))</f>
        <v>4</v>
      </c>
      <c r="X28" s="94">
        <f>IF(กรอกคะแนน!X28=1,4,IF(กรอกคะแนน!X28=2,3,IF(กรอกคะแนน!X28=3,2,IF(กรอกคะแนน!X28=4,1,))))</f>
        <v>3</v>
      </c>
      <c r="Y28" s="91">
        <f>IF(กรอกคะแนน!Y28=1,1,IF(กรอกคะแนน!Y28=2,2,IF(กรอกคะแนน!Y28=3,3,IF(กรอกคะแนน!Y28=4,4,))))</f>
        <v>3</v>
      </c>
      <c r="Z28" s="91">
        <f>IF(กรอกคะแนน!Z28=1,4,IF(กรอกคะแนน!Z28=2,3,IF(กรอกคะแนน!Z28=3,2,IF(กรอกคะแนน!Z28=4,1,))))</f>
        <v>3</v>
      </c>
      <c r="AA28" s="91">
        <f>IF(กรอกคะแนน!AA28=1,1,IF(กรอกคะแนน!AA28=2,2,IF(กรอกคะแนน!AA28=3,3,IF(กรอกคะแนน!AA28=4,4,))))</f>
        <v>3</v>
      </c>
      <c r="AB28" s="91">
        <f>IF(กรอกคะแนน!AB28=1,1,IF(กรอกคะแนน!AB28=2,2,IF(กรอกคะแนน!AB28=3,3,IF(กรอกคะแนน!AB28=4,4,))))</f>
        <v>3</v>
      </c>
      <c r="AC28" s="92">
        <f>IF(กรอกคะแนน!AC28=1,4,IF(กรอกคะแนน!AC28=2,3,IF(กรอกคะแนน!AC28=3,2,IF(กรอกคะแนน!AC28=4,1,))))</f>
        <v>3</v>
      </c>
      <c r="AD28" s="89">
        <f>IF(กรอกคะแนน!AD28=1,1,IF(กรอกคะแนน!AD28=2,2,IF(กรอกคะแนน!AD28=3,3,IF(กรอกคะแนน!AD28=4,4,))))</f>
        <v>2</v>
      </c>
      <c r="AE28" s="91">
        <f>IF(กรอกคะแนน!AE28=1,4,IF(กรอกคะแนน!AE28=2,3,IF(กรอกคะแนน!AE28=3,2,IF(กรอกคะแนน!AE28=4,1,))))</f>
        <v>3</v>
      </c>
      <c r="AF28" s="91">
        <f>IF(กรอกคะแนน!AF28=1,4,IF(กรอกคะแนน!AF28=2,3,IF(กรอกคะแนน!AF28=3,2,IF(กรอกคะแนน!AF28=4,1,))))</f>
        <v>3</v>
      </c>
      <c r="AG28" s="91">
        <f>IF(กรอกคะแนน!AG28=1,1,IF(กรอกคะแนน!AG28=2,2,IF(กรอกคะแนน!AG28=3,3,IF(กรอกคะแนน!AG28=4,4,))))</f>
        <v>3</v>
      </c>
      <c r="AH28" s="91">
        <f>IF(กรอกคะแนน!AH28=1,4,IF(กรอกคะแนน!AH28=2,3,IF(กรอกคะแนน!AH28=3,2,IF(กรอกคะแนน!AH28=4,1,))))</f>
        <v>2</v>
      </c>
      <c r="AI28" s="93">
        <f>IF(กรอกคะแนน!AI28=1,4,IF(กรอกคะแนน!AI28=2,3,IF(กรอกคะแนน!AI28=3,2,IF(กรอกคะแนน!AI28=4,1,))))</f>
        <v>3</v>
      </c>
      <c r="AJ28" s="94">
        <f>IF(กรอกคะแนน!AJ28=1,1,IF(กรอกคะแนน!AJ28=2,2,IF(กรอกคะแนน!AJ28=3,3,IF(กรอกคะแนน!AJ28=4,4,))))</f>
        <v>3</v>
      </c>
      <c r="AK28" s="91">
        <f>IF(กรอกคะแนน!AK28=1,1,IF(กรอกคะแนน!AK28=2,2,IF(กรอกคะแนน!AK28=3,3,IF(กรอกคะแนน!AK28=4,4,))))</f>
        <v>3</v>
      </c>
      <c r="AL28" s="91">
        <f>IF(กรอกคะแนน!AL28=1,4,IF(กรอกคะแนน!AL28=2,3,IF(กรอกคะแนน!AL28=3,2,IF(กรอกคะแนน!AL28=4,1,))))</f>
        <v>3</v>
      </c>
      <c r="AM28" s="91">
        <f>IF(กรอกคะแนน!AM28=1,1,IF(กรอกคะแนน!AM28=2,2,IF(กรอกคะแนน!AM28=3,3,IF(กรอกคะแนน!AM28=4,4,))))</f>
        <v>2</v>
      </c>
      <c r="AN28" s="91">
        <f>IF(กรอกคะแนน!AN28=1,4,IF(กรอกคะแนน!AN28=2,3,IF(กรอกคะแนน!AN28=3,2,IF(กรอกคะแนน!AN28=4,1,))))</f>
        <v>2</v>
      </c>
      <c r="AO28" s="92">
        <f>IF(กรอกคะแนน!AO28=1,1,IF(กรอกคะแนน!AO28=2,2,IF(กรอกคะแนน!AO28=3,3,IF(กรอกคะแนน!AO28=4,4,))))</f>
        <v>3</v>
      </c>
      <c r="AP28" s="89">
        <f>IF(กรอกคะแนน!AP28=1,4,IF(กรอกคะแนน!AP28=2,3,IF(กรอกคะแนน!AP28=3,2,IF(กรอกคะแนน!AP28=4,1,))))</f>
        <v>3</v>
      </c>
      <c r="AQ28" s="91">
        <f>IF(กรอกคะแนน!AQ28=1,1,IF(กรอกคะแนน!AQ28=2,2,IF(กรอกคะแนน!AQ28=3,3,IF(กรอกคะแนน!AQ28=4,4,))))</f>
        <v>3</v>
      </c>
      <c r="AR28" s="91">
        <f>IF(กรอกคะแนน!AR28=1,1,IF(กรอกคะแนน!AR28=2,2,IF(กรอกคะแนน!AR28=3,3,IF(กรอกคะแนน!AR28=4,4,))))</f>
        <v>3</v>
      </c>
      <c r="AS28" s="93">
        <f>IF(กรอกคะแนน!AS28=1,4,IF(กรอกคะแนน!AS28=2,3,IF(กรอกคะแนน!AS28=3,2,IF(กรอกคะแนน!AS28=4,1,))))</f>
        <v>3</v>
      </c>
      <c r="AT28" s="94">
        <f>IF(กรอกคะแนน!AT28=1,1,IF(กรอกคะแนน!AT28=2,2,IF(กรอกคะแนน!AT28=3,3,IF(กรอกคะแนน!AT28=4,4,))))</f>
        <v>3</v>
      </c>
      <c r="AU28" s="91">
        <f>IF(กรอกคะแนน!AU28=1,1,IF(กรอกคะแนน!AU28=2,2,IF(กรอกคะแนน!AU28=3,3,IF(กรอกคะแนน!AU28=4,4,))))</f>
        <v>3</v>
      </c>
      <c r="AV28" s="91">
        <f>IF(กรอกคะแนน!AV28=1,1,IF(กรอกคะแนน!AV28=2,2,IF(กรอกคะแนน!AV28=3,3,IF(กรอกคะแนน!AV28=4,4,))))</f>
        <v>3</v>
      </c>
      <c r="AW28" s="91">
        <f>IF(กรอกคะแนน!AW28=1,1,IF(กรอกคะแนน!AW28=2,2,IF(กรอกคะแนน!AW28=3,3,IF(กรอกคะแนน!AW28=4,4,))))</f>
        <v>3</v>
      </c>
      <c r="AX28" s="91">
        <f>IF(กรอกคะแนน!AX28=1,4,IF(กรอกคะแนน!AX28=2,3,IF(กรอกคะแนน!AX28=3,2,IF(กรอกคะแนน!AX28=4,1,))))</f>
        <v>3</v>
      </c>
      <c r="AY28" s="92">
        <f>IF(กรอกคะแนน!AY28=1,1,IF(กรอกคะแนน!AY28=2,2,IF(กรอกคะแนน!AY28=3,3,IF(กรอกคะแนน!AY28=4,4,))))</f>
        <v>3</v>
      </c>
      <c r="AZ28" s="89">
        <f>IF(กรอกคะแนน!AZ28=1,4,IF(กรอกคะแนน!AZ28=2,3,IF(กรอกคะแนน!AZ28=3,2,IF(กรอกคะแนน!AZ28=4,1,))))</f>
        <v>3</v>
      </c>
      <c r="BA28" s="91">
        <f>IF(กรอกคะแนน!BA28=1,1,IF(กรอกคะแนน!BA28=2,2,IF(กรอกคะแนน!BA28=3,3,IF(กรอกคะแนน!BA28=4,4,))))</f>
        <v>3</v>
      </c>
      <c r="BB28" s="91">
        <f>IF(กรอกคะแนน!BB28=1,4,IF(กรอกคะแนน!BB28=2,3,IF(กรอกคะแนน!BB28=3,2,IF(กรอกคะแนน!BB28=4,1,))))</f>
        <v>3</v>
      </c>
      <c r="BC28" s="91">
        <f>IF(กรอกคะแนน!BC28=1,1,IF(กรอกคะแนน!BC28=2,2,IF(กรอกคะแนน!BC28=3,3,IF(กรอกคะแนน!BC28=4,4,))))</f>
        <v>3</v>
      </c>
      <c r="BD28" s="91">
        <f>IF(กรอกคะแนน!BD28=1,4,IF(กรอกคะแนน!BD28=2,3,IF(กรอกคะแนน!BD28=3,2,IF(กรอกคะแนน!BD28=4,1,))))</f>
        <v>3</v>
      </c>
      <c r="BE28" s="93">
        <f>IF(กรอกคะแนน!BE28=1,4,IF(กรอกคะแนน!BE28=2,3,IF(กรอกคะแนน!BE28=3,2,IF(กรอกคะแนน!BE28=4,1,))))</f>
        <v>1</v>
      </c>
      <c r="BF28" s="143">
        <f t="shared" si="0"/>
        <v>15</v>
      </c>
      <c r="BG28" s="65">
        <f t="shared" si="1"/>
        <v>17</v>
      </c>
      <c r="BH28" s="65">
        <f t="shared" si="2"/>
        <v>15</v>
      </c>
      <c r="BI28" s="65">
        <f t="shared" si="3"/>
        <v>19</v>
      </c>
      <c r="BJ28" s="65">
        <f t="shared" si="4"/>
        <v>18</v>
      </c>
      <c r="BK28" s="65">
        <f t="shared" si="5"/>
        <v>16</v>
      </c>
      <c r="BL28" s="65"/>
      <c r="BM28" s="65"/>
      <c r="BN28" s="65">
        <f t="shared" si="6"/>
        <v>16</v>
      </c>
      <c r="BO28" s="65"/>
      <c r="BP28" s="65"/>
      <c r="BQ28" s="65"/>
      <c r="BR28" s="65">
        <f t="shared" si="7"/>
        <v>12</v>
      </c>
      <c r="BS28" s="65"/>
      <c r="BT28" s="65"/>
      <c r="BU28" s="65"/>
      <c r="BV28" s="65">
        <f t="shared" si="8"/>
        <v>18</v>
      </c>
      <c r="BW28" s="65"/>
      <c r="BX28" s="66">
        <f t="shared" si="9"/>
        <v>16</v>
      </c>
    </row>
    <row r="29" spans="1:102" s="9" customFormat="1" ht="18" customHeight="1">
      <c r="A29" s="10" t="s">
        <v>30</v>
      </c>
      <c r="B29" s="11" t="str">
        <f>กรอกคะแนน!B29</f>
        <v>14</v>
      </c>
      <c r="C29" s="12" t="str">
        <f>กรอกคะแนน!C29</f>
        <v>1653</v>
      </c>
      <c r="D29" s="13" t="str">
        <f>กรอกคะแนน!D29</f>
        <v>เด็กชายชาคริต    สีหาตา</v>
      </c>
      <c r="E29" s="144" t="str">
        <f>IF(กรอกคะแนน!E29=1,"ชาย","หญิง")</f>
        <v>หญิง</v>
      </c>
      <c r="F29" s="89">
        <f>IF(กรอกคะแนน!F29=1,1,IF(กรอกคะแนน!F29=2,2,IF(กรอกคะแนน!F29=3,3,IF(กรอกคะแนน!F29=4,4,))))</f>
        <v>2</v>
      </c>
      <c r="G29" s="91">
        <f>IF(กรอกคะแนน!G29=1,4,IF(กรอกคะแนน!G29=2,3,IF(กรอกคะแนน!G29=3,2,IF(กรอกคะแนน!G29=4,1,))))</f>
        <v>4</v>
      </c>
      <c r="H29" s="91">
        <f>IF(กรอกคะแนน!H29=1,4,IF(กรอกคะแนน!H29=2,3,IF(กรอกคะแนน!H29=3,2,IF(กรอกคะแนน!H29=4,1,))))</f>
        <v>4</v>
      </c>
      <c r="I29" s="91">
        <f>IF(กรอกคะแนน!I29=1,1,IF(กรอกคะแนน!I29=2,2,IF(กรอกคะแนน!I29=3,3,IF(กรอกคะแนน!I29=4,4,))))</f>
        <v>2</v>
      </c>
      <c r="J29" s="91">
        <f>IF(กรอกคะแนน!J29=1,4,IF(กรอกคะแนน!J29=2,3,IF(กรอกคะแนน!J29=3,2,IF(กรอกคะแนน!J29=4,1,))))</f>
        <v>3</v>
      </c>
      <c r="K29" s="93">
        <f>IF(กรอกคะแนน!K29=1,1,IF(กรอกคะแนน!K29=2,2,IF(กรอกคะแนน!K29=3,3,IF(กรอกคะแนน!K29=4,4,))))</f>
        <v>4</v>
      </c>
      <c r="L29" s="94">
        <f>IF(กรอกคะแนน!L29=1,1,IF(กรอกคะแนน!L29=2,2,IF(กรอกคะแนน!L29=3,3,IF(กรอกคะแนน!L29=4,4,))))</f>
        <v>2</v>
      </c>
      <c r="M29" s="91">
        <f>IF(กรอกคะแนน!M29=1,4,IF(กรอกคะแนน!M29=2,3,IF(กรอกคะแนน!M29=3,2,IF(กรอกคะแนน!M29=4,1,))))</f>
        <v>4</v>
      </c>
      <c r="N29" s="91">
        <f>IF(กรอกคะแนน!N29=1,4,IF(กรอกคะแนน!N29=2,3,IF(กรอกคะแนน!N29=3,2,IF(กรอกคะแนน!N29=4,1,))))</f>
        <v>4</v>
      </c>
      <c r="O29" s="91">
        <f>IF(กรอกคะแนน!O29=1,1,IF(กรอกคะแนน!O29=2,2,IF(กรอกคะแนน!O29=3,3,IF(กรอกคะแนน!O29=4,4,))))</f>
        <v>2</v>
      </c>
      <c r="P29" s="91">
        <f>IF(กรอกคะแนน!P29=1,4,IF(กรอกคะแนน!P29=2,3,IF(กรอกคะแนน!P29=3,2,IF(กรอกคะแนน!P29=4,1,))))</f>
        <v>4</v>
      </c>
      <c r="Q29" s="92">
        <f>IF(กรอกคะแนน!Q29=1,1,IF(กรอกคะแนน!Q29=2,2,IF(กรอกคะแนน!Q29=3,3,IF(กรอกคะแนน!Q29=4,4,))))</f>
        <v>2</v>
      </c>
      <c r="R29" s="89">
        <f>IF(กรอกคะแนน!R29=1,4,IF(กรอกคะแนน!R29=2,3,IF(กรอกคะแนน!R29=3,2,IF(กรอกคะแนน!R29=4,1,))))</f>
        <v>4</v>
      </c>
      <c r="S29" s="91">
        <v>3</v>
      </c>
      <c r="T29" s="91">
        <f>IF(กรอกคะแนน!T29=1,1,IF(กรอกคะแนน!T29=2,2,IF(กรอกคะแนน!T29=3,3,IF(กรอกคะแนน!T29=4,4,))))</f>
        <v>4</v>
      </c>
      <c r="U29" s="91">
        <f>IF(กรอกคะแนน!U29=1,4,IF(กรอกคะแนน!U29=2,3,IF(กรอกคะแนน!U29=3,2,IF(กรอกคะแนน!U29=4,1,))))</f>
        <v>4</v>
      </c>
      <c r="V29" s="91">
        <f>IF(กรอกคะแนน!V29=1,1,IF(กรอกคะแนน!V29=2,2,IF(กรอกคะแนน!V29=3,3,IF(กรอกคะแนน!V29=4,4,))))</f>
        <v>3</v>
      </c>
      <c r="W29" s="93">
        <f>IF(กรอกคะแนน!W29=1,4,IF(กรอกคะแนน!W29=2,3,IF(กรอกคะแนน!W29=3,2,IF(กรอกคะแนน!W29=4,1,))))</f>
        <v>4</v>
      </c>
      <c r="X29" s="94">
        <f>IF(กรอกคะแนน!X29=1,4,IF(กรอกคะแนน!X29=2,3,IF(กรอกคะแนน!X29=3,2,IF(กรอกคะแนน!X29=4,1,))))</f>
        <v>4</v>
      </c>
      <c r="Y29" s="91">
        <f>IF(กรอกคะแนน!Y29=1,1,IF(กรอกคะแนน!Y29=2,2,IF(กรอกคะแนน!Y29=3,3,IF(กรอกคะแนน!Y29=4,4,))))</f>
        <v>4</v>
      </c>
      <c r="Z29" s="91">
        <f>IF(กรอกคะแนน!Z29=1,4,IF(กรอกคะแนน!Z29=2,3,IF(กรอกคะแนน!Z29=3,2,IF(กรอกคะแนน!Z29=4,1,))))</f>
        <v>4</v>
      </c>
      <c r="AA29" s="91">
        <f>IF(กรอกคะแนน!AA29=1,1,IF(กรอกคะแนน!AA29=2,2,IF(กรอกคะแนน!AA29=3,3,IF(กรอกคะแนน!AA29=4,4,))))</f>
        <v>3</v>
      </c>
      <c r="AB29" s="91">
        <f>IF(กรอกคะแนน!AB29=1,1,IF(กรอกคะแนน!AB29=2,2,IF(กรอกคะแนน!AB29=3,3,IF(กรอกคะแนน!AB29=4,4,))))</f>
        <v>3</v>
      </c>
      <c r="AC29" s="92">
        <f>IF(กรอกคะแนน!AC29=1,4,IF(กรอกคะแนน!AC29=2,3,IF(กรอกคะแนน!AC29=3,2,IF(กรอกคะแนน!AC29=4,1,))))</f>
        <v>3</v>
      </c>
      <c r="AD29" s="89">
        <f>IF(กรอกคะแนน!AD29=1,1,IF(กรอกคะแนน!AD29=2,2,IF(กรอกคะแนน!AD29=3,3,IF(กรอกคะแนน!AD29=4,4,))))</f>
        <v>2</v>
      </c>
      <c r="AE29" s="91">
        <f>IF(กรอกคะแนน!AE29=1,4,IF(กรอกคะแนน!AE29=2,3,IF(กรอกคะแนน!AE29=3,2,IF(กรอกคะแนน!AE29=4,1,))))</f>
        <v>3</v>
      </c>
      <c r="AF29" s="91">
        <f>IF(กรอกคะแนน!AF29=1,4,IF(กรอกคะแนน!AF29=2,3,IF(กรอกคะแนน!AF29=3,2,IF(กรอกคะแนน!AF29=4,1,))))</f>
        <v>3</v>
      </c>
      <c r="AG29" s="91">
        <f>IF(กรอกคะแนน!AG29=1,1,IF(กรอกคะแนน!AG29=2,2,IF(กรอกคะแนน!AG29=3,3,IF(กรอกคะแนน!AG29=4,4,))))</f>
        <v>3</v>
      </c>
      <c r="AH29" s="91">
        <f>IF(กรอกคะแนน!AH29=1,4,IF(กรอกคะแนน!AH29=2,3,IF(กรอกคะแนน!AH29=3,2,IF(กรอกคะแนน!AH29=4,1,))))</f>
        <v>2</v>
      </c>
      <c r="AI29" s="93">
        <f>IF(กรอกคะแนน!AI29=1,4,IF(กรอกคะแนน!AI29=2,3,IF(กรอกคะแนน!AI29=3,2,IF(กรอกคะแนน!AI29=4,1,))))</f>
        <v>3</v>
      </c>
      <c r="AJ29" s="94">
        <f>IF(กรอกคะแนน!AJ29=1,1,IF(กรอกคะแนน!AJ29=2,2,IF(กรอกคะแนน!AJ29=3,3,IF(กรอกคะแนน!AJ29=4,4,))))</f>
        <v>3</v>
      </c>
      <c r="AK29" s="91">
        <f>IF(กรอกคะแนน!AK29=1,1,IF(กรอกคะแนน!AK29=2,2,IF(กรอกคะแนน!AK29=3,3,IF(กรอกคะแนน!AK29=4,4,))))</f>
        <v>3</v>
      </c>
      <c r="AL29" s="91">
        <f>IF(กรอกคะแนน!AL29=1,4,IF(กรอกคะแนน!AL29=2,3,IF(กรอกคะแนน!AL29=3,2,IF(กรอกคะแนน!AL29=4,1,))))</f>
        <v>3</v>
      </c>
      <c r="AM29" s="91">
        <f>IF(กรอกคะแนน!AM29=1,1,IF(กรอกคะแนน!AM29=2,2,IF(กรอกคะแนน!AM29=3,3,IF(กรอกคะแนน!AM29=4,4,))))</f>
        <v>2</v>
      </c>
      <c r="AN29" s="91">
        <f>IF(กรอกคะแนน!AN29=1,4,IF(กรอกคะแนน!AN29=2,3,IF(กรอกคะแนน!AN29=3,2,IF(กรอกคะแนน!AN29=4,1,))))</f>
        <v>2</v>
      </c>
      <c r="AO29" s="92">
        <f>IF(กรอกคะแนน!AO29=1,1,IF(กรอกคะแนน!AO29=2,2,IF(กรอกคะแนน!AO29=3,3,IF(กรอกคะแนน!AO29=4,4,))))</f>
        <v>3</v>
      </c>
      <c r="AP29" s="89">
        <f>IF(กรอกคะแนน!AP29=1,4,IF(กรอกคะแนน!AP29=2,3,IF(กรอกคะแนน!AP29=3,2,IF(กรอกคะแนน!AP29=4,1,))))</f>
        <v>3</v>
      </c>
      <c r="AQ29" s="91">
        <f>IF(กรอกคะแนน!AQ29=1,1,IF(กรอกคะแนน!AQ29=2,2,IF(กรอกคะแนน!AQ29=3,3,IF(กรอกคะแนน!AQ29=4,4,))))</f>
        <v>3</v>
      </c>
      <c r="AR29" s="91">
        <f>IF(กรอกคะแนน!AR29=1,1,IF(กรอกคะแนน!AR29=2,2,IF(กรอกคะแนน!AR29=3,3,IF(กรอกคะแนน!AR29=4,4,))))</f>
        <v>3</v>
      </c>
      <c r="AS29" s="93">
        <f>IF(กรอกคะแนน!AS29=1,4,IF(กรอกคะแนน!AS29=2,3,IF(กรอกคะแนน!AS29=3,2,IF(กรอกคะแนน!AS29=4,1,))))</f>
        <v>3</v>
      </c>
      <c r="AT29" s="94">
        <f>IF(กรอกคะแนน!AT29=1,1,IF(กรอกคะแนน!AT29=2,2,IF(กรอกคะแนน!AT29=3,3,IF(กรอกคะแนน!AT29=4,4,))))</f>
        <v>3</v>
      </c>
      <c r="AU29" s="91">
        <f>IF(กรอกคะแนน!AU29=1,1,IF(กรอกคะแนน!AU29=2,2,IF(กรอกคะแนน!AU29=3,3,IF(กรอกคะแนน!AU29=4,4,))))</f>
        <v>3</v>
      </c>
      <c r="AV29" s="91">
        <f>IF(กรอกคะแนน!AV29=1,1,IF(กรอกคะแนน!AV29=2,2,IF(กรอกคะแนน!AV29=3,3,IF(กรอกคะแนน!AV29=4,4,))))</f>
        <v>3</v>
      </c>
      <c r="AW29" s="91">
        <f>IF(กรอกคะแนน!AW29=1,1,IF(กรอกคะแนน!AW29=2,2,IF(กรอกคะแนน!AW29=3,3,IF(กรอกคะแนน!AW29=4,4,))))</f>
        <v>3</v>
      </c>
      <c r="AX29" s="91">
        <f>IF(กรอกคะแนน!AX29=1,4,IF(กรอกคะแนน!AX29=2,3,IF(กรอกคะแนน!AX29=3,2,IF(กรอกคะแนน!AX29=4,1,))))</f>
        <v>3</v>
      </c>
      <c r="AY29" s="92">
        <f>IF(กรอกคะแนน!AY29=1,1,IF(กรอกคะแนน!AY29=2,2,IF(กรอกคะแนน!AY29=3,3,IF(กรอกคะแนน!AY29=4,4,))))</f>
        <v>3</v>
      </c>
      <c r="AZ29" s="89">
        <f>IF(กรอกคะแนน!AZ29=1,4,IF(กรอกคะแนน!AZ29=2,3,IF(กรอกคะแนน!AZ29=3,2,IF(กรอกคะแนน!AZ29=4,1,))))</f>
        <v>3</v>
      </c>
      <c r="BA29" s="91">
        <f>IF(กรอกคะแนน!BA29=1,1,IF(กรอกคะแนน!BA29=2,2,IF(กรอกคะแนน!BA29=3,3,IF(กรอกคะแนน!BA29=4,4,))))</f>
        <v>3</v>
      </c>
      <c r="BB29" s="91">
        <f>IF(กรอกคะแนน!BB29=1,4,IF(กรอกคะแนน!BB29=2,3,IF(กรอกคะแนน!BB29=3,2,IF(กรอกคะแนน!BB29=4,1,))))</f>
        <v>3</v>
      </c>
      <c r="BC29" s="91">
        <f>IF(กรอกคะแนน!BC29=1,1,IF(กรอกคะแนน!BC29=2,2,IF(กรอกคะแนน!BC29=3,3,IF(กรอกคะแนน!BC29=4,4,))))</f>
        <v>3</v>
      </c>
      <c r="BD29" s="91">
        <f>IF(กรอกคะแนน!BD29=1,4,IF(กรอกคะแนน!BD29=2,3,IF(กรอกคะแนน!BD29=3,2,IF(กรอกคะแนน!BD29=4,1,))))</f>
        <v>3</v>
      </c>
      <c r="BE29" s="93">
        <f>IF(กรอกคะแนน!BE29=1,4,IF(กรอกคะแนน!BE29=2,3,IF(กรอกคะแนน!BE29=3,2,IF(กรอกคะแนน!BE29=4,1,))))</f>
        <v>1</v>
      </c>
      <c r="BF29" s="143">
        <f t="shared" si="0"/>
        <v>15</v>
      </c>
      <c r="BG29" s="65">
        <f t="shared" si="1"/>
        <v>19</v>
      </c>
      <c r="BH29" s="65">
        <f t="shared" si="2"/>
        <v>18</v>
      </c>
      <c r="BI29" s="65">
        <f t="shared" si="3"/>
        <v>22</v>
      </c>
      <c r="BJ29" s="65">
        <f t="shared" si="4"/>
        <v>21</v>
      </c>
      <c r="BK29" s="65">
        <f t="shared" si="5"/>
        <v>16</v>
      </c>
      <c r="BL29" s="65"/>
      <c r="BM29" s="65"/>
      <c r="BN29" s="65">
        <f t="shared" si="6"/>
        <v>16</v>
      </c>
      <c r="BO29" s="65"/>
      <c r="BP29" s="65"/>
      <c r="BQ29" s="65"/>
      <c r="BR29" s="65">
        <f t="shared" si="7"/>
        <v>12</v>
      </c>
      <c r="BS29" s="65"/>
      <c r="BT29" s="65"/>
      <c r="BU29" s="65"/>
      <c r="BV29" s="65">
        <f t="shared" si="8"/>
        <v>18</v>
      </c>
      <c r="BW29" s="65"/>
      <c r="BX29" s="66">
        <f t="shared" si="9"/>
        <v>16</v>
      </c>
    </row>
    <row r="30" spans="1:102" s="9" customFormat="1" ht="18" customHeight="1">
      <c r="A30" s="10" t="s">
        <v>31</v>
      </c>
      <c r="B30" s="11" t="str">
        <f>กรอกคะแนน!B30</f>
        <v>14</v>
      </c>
      <c r="C30" s="12" t="str">
        <f>กรอกคะแนน!C30</f>
        <v>1654</v>
      </c>
      <c r="D30" s="13" t="str">
        <f>กรอกคะแนน!D30</f>
        <v>เด็กชายชินวัตร    อัตตะคุทตัง</v>
      </c>
      <c r="E30" s="144" t="str">
        <f>IF(กรอกคะแนน!E30=1,"ชาย","หญิง")</f>
        <v>หญิง</v>
      </c>
      <c r="F30" s="89">
        <f>IF(กรอกคะแนน!F30=1,1,IF(กรอกคะแนน!F30=2,2,IF(กรอกคะแนน!F30=3,3,IF(กรอกคะแนน!F30=4,4,))))</f>
        <v>1</v>
      </c>
      <c r="G30" s="91">
        <v>4</v>
      </c>
      <c r="H30" s="91">
        <f>IF(กรอกคะแนน!H30=1,4,IF(กรอกคะแนน!H30=2,3,IF(กรอกคะแนน!H30=3,2,IF(กรอกคะแนน!H30=4,1,))))</f>
        <v>2</v>
      </c>
      <c r="I30" s="91">
        <f>IF(กรอกคะแนน!I30=1,1,IF(กรอกคะแนน!I30=2,2,IF(กรอกคะแนน!I30=3,3,IF(กรอกคะแนน!I30=4,4,))))</f>
        <v>2</v>
      </c>
      <c r="J30" s="91">
        <v>4</v>
      </c>
      <c r="K30" s="93">
        <f>IF(กรอกคะแนน!K30=1,1,IF(กรอกคะแนน!K30=2,2,IF(กรอกคะแนน!K30=3,3,IF(กรอกคะแนน!K30=4,4,))))</f>
        <v>1</v>
      </c>
      <c r="L30" s="94">
        <f>IF(กรอกคะแนน!L30=1,1,IF(กรอกคะแนน!L30=2,2,IF(กรอกคะแนน!L30=3,3,IF(กรอกคะแนน!L30=4,4,))))</f>
        <v>2</v>
      </c>
      <c r="M30" s="91">
        <f>IF(กรอกคะแนน!M30=1,4,IF(กรอกคะแนน!M30=2,3,IF(กรอกคะแนน!M30=3,2,IF(กรอกคะแนน!M30=4,1,))))</f>
        <v>4</v>
      </c>
      <c r="N30" s="91">
        <v>4</v>
      </c>
      <c r="O30" s="91">
        <f>IF(กรอกคะแนน!O30=1,1,IF(กรอกคะแนน!O30=2,2,IF(กรอกคะแนน!O30=3,3,IF(กรอกคะแนน!O30=4,4,))))</f>
        <v>2</v>
      </c>
      <c r="P30" s="91">
        <v>3</v>
      </c>
      <c r="Q30" s="92">
        <f>IF(กรอกคะแนน!Q30=1,1,IF(กรอกคะแนน!Q30=2,2,IF(กรอกคะแนน!Q30=3,3,IF(กรอกคะแนน!Q30=4,4,))))</f>
        <v>2</v>
      </c>
      <c r="R30" s="89">
        <f>IF(กรอกคะแนน!R30=1,4,IF(กรอกคะแนน!R30=2,3,IF(กรอกคะแนน!R30=3,2,IF(กรอกคะแนน!R30=4,1,))))</f>
        <v>1</v>
      </c>
      <c r="S30" s="91">
        <v>3</v>
      </c>
      <c r="T30" s="91">
        <f>IF(กรอกคะแนน!T30=1,1,IF(กรอกคะแนน!T30=2,2,IF(กรอกคะแนน!T30=3,3,IF(กรอกคะแนน!T30=4,4,))))</f>
        <v>4</v>
      </c>
      <c r="U30" s="91">
        <f>IF(กรอกคะแนน!U30=1,4,IF(กรอกคะแนน!U30=2,3,IF(กรอกคะแนน!U30=3,2,IF(กรอกคะแนน!U30=4,1,))))</f>
        <v>2</v>
      </c>
      <c r="V30" s="91">
        <f>IF(กรอกคะแนน!V30=1,1,IF(กรอกคะแนน!V30=2,2,IF(กรอกคะแนน!V30=3,3,IF(กรอกคะแนน!V30=4,4,))))</f>
        <v>3</v>
      </c>
      <c r="W30" s="93">
        <f>IF(กรอกคะแนน!W30=1,4,IF(กรอกคะแนน!W30=2,3,IF(กรอกคะแนน!W30=3,2,IF(กรอกคะแนน!W30=4,1,))))</f>
        <v>3</v>
      </c>
      <c r="X30" s="94">
        <f>IF(กรอกคะแนน!X30=1,4,IF(กรอกคะแนน!X30=2,3,IF(กรอกคะแนน!X30=3,2,IF(กรอกคะแนน!X30=4,1,))))</f>
        <v>2</v>
      </c>
      <c r="Y30" s="91">
        <f>IF(กรอกคะแนน!Y30=1,1,IF(กรอกคะแนน!Y30=2,2,IF(กรอกคะแนน!Y30=3,3,IF(กรอกคะแนน!Y30=4,4,))))</f>
        <v>2</v>
      </c>
      <c r="Z30" s="91">
        <f>IF(กรอกคะแนน!Z30=1,4,IF(กรอกคะแนน!Z30=2,3,IF(กรอกคะแนน!Z30=3,2,IF(กรอกคะแนน!Z30=4,1,))))</f>
        <v>2</v>
      </c>
      <c r="AA30" s="91">
        <f>IF(กรอกคะแนน!AA30=1,1,IF(กรอกคะแนน!AA30=2,2,IF(กรอกคะแนน!AA30=3,3,IF(กรอกคะแนน!AA30=4,4,))))</f>
        <v>4</v>
      </c>
      <c r="AB30" s="91">
        <f>IF(กรอกคะแนน!AB30=1,1,IF(กรอกคะแนน!AB30=2,2,IF(กรอกคะแนน!AB30=3,3,IF(กรอกคะแนน!AB30=4,4,))))</f>
        <v>3</v>
      </c>
      <c r="AC30" s="92">
        <f>IF(กรอกคะแนน!AC30=1,4,IF(กรอกคะแนน!AC30=2,3,IF(กรอกคะแนน!AC30=3,2,IF(กรอกคะแนน!AC30=4,1,))))</f>
        <v>3</v>
      </c>
      <c r="AD30" s="89">
        <f>IF(กรอกคะแนน!AD30=1,1,IF(กรอกคะแนน!AD30=2,2,IF(กรอกคะแนน!AD30=3,3,IF(กรอกคะแนน!AD30=4,4,))))</f>
        <v>2</v>
      </c>
      <c r="AE30" s="91">
        <f>IF(กรอกคะแนน!AE30=1,4,IF(กรอกคะแนน!AE30=2,3,IF(กรอกคะแนน!AE30=3,2,IF(กรอกคะแนน!AE30=4,1,))))</f>
        <v>2</v>
      </c>
      <c r="AF30" s="91">
        <f>IF(กรอกคะแนน!AF30=1,4,IF(กรอกคะแนน!AF30=2,3,IF(กรอกคะแนน!AF30=3,2,IF(กรอกคะแนน!AF30=4,1,))))</f>
        <v>2</v>
      </c>
      <c r="AG30" s="91">
        <f>IF(กรอกคะแนน!AG30=1,1,IF(กรอกคะแนน!AG30=2,2,IF(กรอกคะแนน!AG30=3,3,IF(กรอกคะแนน!AG30=4,4,))))</f>
        <v>4</v>
      </c>
      <c r="AH30" s="91">
        <f>IF(กรอกคะแนน!AH30=1,4,IF(กรอกคะแนน!AH30=2,3,IF(กรอกคะแนน!AH30=3,2,IF(กรอกคะแนน!AH30=4,1,))))</f>
        <v>2</v>
      </c>
      <c r="AI30" s="93">
        <f>IF(กรอกคะแนน!AI30=1,4,IF(กรอกคะแนน!AI30=2,3,IF(กรอกคะแนน!AI30=3,2,IF(กรอกคะแนน!AI30=4,1,))))</f>
        <v>2</v>
      </c>
      <c r="AJ30" s="94">
        <f>IF(กรอกคะแนน!AJ30=1,1,IF(กรอกคะแนน!AJ30=2,2,IF(กรอกคะแนน!AJ30=3,3,IF(กรอกคะแนน!AJ30=4,4,))))</f>
        <v>2</v>
      </c>
      <c r="AK30" s="91">
        <f>IF(กรอกคะแนน!AK30=1,1,IF(กรอกคะแนน!AK30=2,2,IF(กรอกคะแนน!AK30=3,3,IF(กรอกคะแนน!AK30=4,4,))))</f>
        <v>3</v>
      </c>
      <c r="AL30" s="91">
        <f>IF(กรอกคะแนน!AL30=1,4,IF(กรอกคะแนน!AL30=2,3,IF(กรอกคะแนน!AL30=3,2,IF(กรอกคะแนน!AL30=4,1,))))</f>
        <v>1</v>
      </c>
      <c r="AM30" s="91">
        <f>IF(กรอกคะแนน!AM30=1,1,IF(กรอกคะแนน!AM30=2,2,IF(กรอกคะแนน!AM30=3,3,IF(กรอกคะแนน!AM30=4,4,))))</f>
        <v>4</v>
      </c>
      <c r="AN30" s="91">
        <f>IF(กรอกคะแนน!AN30=1,4,IF(กรอกคะแนน!AN30=2,3,IF(กรอกคะแนน!AN30=3,2,IF(กรอกคะแนน!AN30=4,1,))))</f>
        <v>1</v>
      </c>
      <c r="AO30" s="92">
        <f>IF(กรอกคะแนน!AO30=1,1,IF(กรอกคะแนน!AO30=2,2,IF(กรอกคะแนน!AO30=3,3,IF(กรอกคะแนน!AO30=4,4,))))</f>
        <v>4</v>
      </c>
      <c r="AP30" s="89">
        <f>IF(กรอกคะแนน!AP30=1,4,IF(กรอกคะแนน!AP30=2,3,IF(กรอกคะแนน!AP30=3,2,IF(กรอกคะแนน!AP30=4,1,))))</f>
        <v>1</v>
      </c>
      <c r="AQ30" s="91">
        <f>IF(กรอกคะแนน!AQ30=1,1,IF(กรอกคะแนน!AQ30=2,2,IF(กรอกคะแนน!AQ30=3,3,IF(กรอกคะแนน!AQ30=4,4,))))</f>
        <v>4</v>
      </c>
      <c r="AR30" s="91">
        <f>IF(กรอกคะแนน!AR30=1,1,IF(กรอกคะแนน!AR30=2,2,IF(กรอกคะแนน!AR30=3,3,IF(กรอกคะแนน!AR30=4,4,))))</f>
        <v>3</v>
      </c>
      <c r="AS30" s="93">
        <f>IF(กรอกคะแนน!AS30=1,4,IF(กรอกคะแนน!AS30=2,3,IF(กรอกคะแนน!AS30=3,2,IF(กรอกคะแนน!AS30=4,1,))))</f>
        <v>2</v>
      </c>
      <c r="AT30" s="94">
        <f>IF(กรอกคะแนน!AT30=1,1,IF(กรอกคะแนน!AT30=2,2,IF(กรอกคะแนน!AT30=3,3,IF(กรอกคะแนน!AT30=4,4,))))</f>
        <v>2</v>
      </c>
      <c r="AU30" s="91">
        <f>IF(กรอกคะแนน!AU30=1,1,IF(กรอกคะแนน!AU30=2,2,IF(กรอกคะแนน!AU30=3,3,IF(กรอกคะแนน!AU30=4,4,))))</f>
        <v>4</v>
      </c>
      <c r="AV30" s="91">
        <f>IF(กรอกคะแนน!AV30=1,1,IF(กรอกคะแนน!AV30=2,2,IF(กรอกคะแนน!AV30=3,3,IF(กรอกคะแนน!AV30=4,4,))))</f>
        <v>3</v>
      </c>
      <c r="AW30" s="91">
        <f>IF(กรอกคะแนน!AW30=1,1,IF(กรอกคะแนน!AW30=2,2,IF(กรอกคะแนน!AW30=3,3,IF(กรอกคะแนน!AW30=4,4,))))</f>
        <v>4</v>
      </c>
      <c r="AX30" s="91">
        <f>IF(กรอกคะแนน!AX30=1,4,IF(กรอกคะแนน!AX30=2,3,IF(กรอกคะแนน!AX30=3,2,IF(กรอกคะแนน!AX30=4,1,))))</f>
        <v>2</v>
      </c>
      <c r="AY30" s="92">
        <f>IF(กรอกคะแนน!AY30=1,1,IF(กรอกคะแนน!AY30=2,2,IF(กรอกคะแนน!AY30=3,3,IF(กรอกคะแนน!AY30=4,4,))))</f>
        <v>4</v>
      </c>
      <c r="AZ30" s="89">
        <f>IF(กรอกคะแนน!AZ30=1,4,IF(กรอกคะแนน!AZ30=2,3,IF(กรอกคะแนน!AZ30=3,2,IF(กรอกคะแนน!AZ30=4,1,))))</f>
        <v>3</v>
      </c>
      <c r="BA30" s="91">
        <f>IF(กรอกคะแนน!BA30=1,1,IF(กรอกคะแนน!BA30=2,2,IF(กรอกคะแนน!BA30=3,3,IF(กรอกคะแนน!BA30=4,4,))))</f>
        <v>4</v>
      </c>
      <c r="BB30" s="91">
        <f>IF(กรอกคะแนน!BB30=1,4,IF(กรอกคะแนน!BB30=2,3,IF(กรอกคะแนน!BB30=3,2,IF(กรอกคะแนน!BB30=4,1,))))</f>
        <v>3</v>
      </c>
      <c r="BC30" s="91">
        <f>IF(กรอกคะแนน!BC30=1,1,IF(กรอกคะแนน!BC30=2,2,IF(กรอกคะแนน!BC30=3,3,IF(กรอกคะแนน!BC30=4,4,))))</f>
        <v>2</v>
      </c>
      <c r="BD30" s="91">
        <f>IF(กรอกคะแนน!BD30=1,4,IF(กรอกคะแนน!BD30=2,3,IF(กรอกคะแนน!BD30=3,2,IF(กรอกคะแนน!BD30=4,1,))))</f>
        <v>3</v>
      </c>
      <c r="BE30" s="93">
        <f>IF(กรอกคะแนน!BE30=1,4,IF(กรอกคะแนน!BE30=2,3,IF(กรอกคะแนน!BE30=3,2,IF(กรอกคะแนน!BE30=4,1,))))</f>
        <v>1</v>
      </c>
      <c r="BF30" s="143">
        <f t="shared" si="0"/>
        <v>14</v>
      </c>
      <c r="BG30" s="65">
        <f t="shared" si="1"/>
        <v>14</v>
      </c>
      <c r="BH30" s="65">
        <f t="shared" si="2"/>
        <v>17</v>
      </c>
      <c r="BI30" s="65">
        <f t="shared" si="3"/>
        <v>16</v>
      </c>
      <c r="BJ30" s="65">
        <f t="shared" si="4"/>
        <v>16</v>
      </c>
      <c r="BK30" s="65">
        <f t="shared" si="5"/>
        <v>14</v>
      </c>
      <c r="BL30" s="65"/>
      <c r="BM30" s="65"/>
      <c r="BN30" s="65">
        <f t="shared" si="6"/>
        <v>15</v>
      </c>
      <c r="BO30" s="65"/>
      <c r="BP30" s="65"/>
      <c r="BQ30" s="65"/>
      <c r="BR30" s="65">
        <f t="shared" si="7"/>
        <v>10</v>
      </c>
      <c r="BS30" s="65"/>
      <c r="BT30" s="65"/>
      <c r="BU30" s="65"/>
      <c r="BV30" s="65">
        <f t="shared" si="8"/>
        <v>19</v>
      </c>
      <c r="BW30" s="65"/>
      <c r="BX30" s="66">
        <f t="shared" si="9"/>
        <v>16</v>
      </c>
    </row>
    <row r="31" spans="1:102" s="9" customFormat="1" ht="18" customHeight="1" thickBot="1">
      <c r="A31" s="19" t="s">
        <v>32</v>
      </c>
      <c r="B31" s="20" t="str">
        <f>กรอกคะแนน!B31</f>
        <v>14</v>
      </c>
      <c r="C31" s="21" t="str">
        <f>กรอกคะแนน!C31</f>
        <v>1655</v>
      </c>
      <c r="D31" s="22" t="str">
        <f>กรอกคะแนน!D31</f>
        <v>เด็กชายธารากรณ์    ดิษฉกรรณ์</v>
      </c>
      <c r="E31" s="148" t="str">
        <f>IF(กรอกคะแนน!E31=1,"ชาย","หญิง")</f>
        <v>หญิง</v>
      </c>
      <c r="F31" s="90">
        <f>IF(กรอกคะแนน!F31=1,1,IF(กรอกคะแนน!F31=2,2,IF(กรอกคะแนน!F31=3,3,IF(กรอกคะแนน!F31=4,4,))))</f>
        <v>1</v>
      </c>
      <c r="G31" s="99">
        <v>4</v>
      </c>
      <c r="H31" s="99">
        <f>IF(กรอกคะแนน!H31=1,4,IF(กรอกคะแนน!H31=2,3,IF(กรอกคะแนน!H31=3,2,IF(กรอกคะแนน!H31=4,1,))))</f>
        <v>2</v>
      </c>
      <c r="I31" s="99">
        <f>IF(กรอกคะแนน!I31=1,1,IF(กรอกคะแนน!I31=2,2,IF(กรอกคะแนน!I31=3,3,IF(กรอกคะแนน!I31=4,4,))))</f>
        <v>2</v>
      </c>
      <c r="J31" s="99">
        <v>4</v>
      </c>
      <c r="K31" s="100">
        <f>IF(กรอกคะแนน!K31=1,1,IF(กรอกคะแนน!K31=2,2,IF(กรอกคะแนน!K31=3,3,IF(กรอกคะแนน!K31=4,4,))))</f>
        <v>1</v>
      </c>
      <c r="L31" s="101">
        <f>IF(กรอกคะแนน!L31=1,1,IF(กรอกคะแนน!L31=2,2,IF(กรอกคะแนน!L31=3,3,IF(กรอกคะแนน!L31=4,4,))))</f>
        <v>2</v>
      </c>
      <c r="M31" s="99">
        <v>2</v>
      </c>
      <c r="N31" s="99">
        <v>4</v>
      </c>
      <c r="O31" s="99">
        <f>IF(กรอกคะแนน!O31=1,1,IF(กรอกคะแนน!O31=2,2,IF(กรอกคะแนน!O31=3,3,IF(กรอกคะแนน!O31=4,4,))))</f>
        <v>2</v>
      </c>
      <c r="P31" s="99">
        <f>IF(กรอกคะแนน!P31=1,4,IF(กรอกคะแนน!P31=2,3,IF(กรอกคะแนน!P31=3,2,IF(กรอกคะแนน!P31=4,1,))))</f>
        <v>4</v>
      </c>
      <c r="Q31" s="116">
        <f>IF(กรอกคะแนน!Q31=1,1,IF(กรอกคะแนน!Q31=2,2,IF(กรอกคะแนน!Q31=3,3,IF(กรอกคะแนน!Q31=4,4,))))</f>
        <v>2</v>
      </c>
      <c r="R31" s="90">
        <f>IF(กรอกคะแนน!R31=1,4,IF(กรอกคะแนน!R31=2,3,IF(กรอกคะแนน!R31=3,2,IF(กรอกคะแนน!R31=4,1,))))</f>
        <v>1</v>
      </c>
      <c r="S31" s="99">
        <v>3</v>
      </c>
      <c r="T31" s="99">
        <f>IF(กรอกคะแนน!T31=1,1,IF(กรอกคะแนน!T31=2,2,IF(กรอกคะแนน!T31=3,3,IF(กรอกคะแนน!T31=4,4,))))</f>
        <v>4</v>
      </c>
      <c r="U31" s="99">
        <f>IF(กรอกคะแนน!U31=1,4,IF(กรอกคะแนน!U31=2,3,IF(กรอกคะแนน!U31=3,2,IF(กรอกคะแนน!U31=4,1,))))</f>
        <v>2</v>
      </c>
      <c r="V31" s="99">
        <f>IF(กรอกคะแนน!V31=1,1,IF(กรอกคะแนน!V31=2,2,IF(กรอกคะแนน!V31=3,3,IF(กรอกคะแนน!V31=4,4,))))</f>
        <v>3</v>
      </c>
      <c r="W31" s="100">
        <f>IF(กรอกคะแนน!W31=1,4,IF(กรอกคะแนน!W31=2,3,IF(กรอกคะแนน!W31=3,2,IF(กรอกคะแนน!W31=4,1,))))</f>
        <v>3</v>
      </c>
      <c r="X31" s="101">
        <f>IF(กรอกคะแนน!X31=1,4,IF(กรอกคะแนน!X31=2,3,IF(กรอกคะแนน!X31=3,2,IF(กรอกคะแนน!X31=4,1,))))</f>
        <v>2</v>
      </c>
      <c r="Y31" s="99">
        <f>IF(กรอกคะแนน!Y31=1,1,IF(กรอกคะแนน!Y31=2,2,IF(กรอกคะแนน!Y31=3,3,IF(กรอกคะแนน!Y31=4,4,))))</f>
        <v>2</v>
      </c>
      <c r="Z31" s="99">
        <f>IF(กรอกคะแนน!Z31=1,4,IF(กรอกคะแนน!Z31=2,3,IF(กรอกคะแนน!Z31=3,2,IF(กรอกคะแนน!Z31=4,1,))))</f>
        <v>2</v>
      </c>
      <c r="AA31" s="99">
        <f>IF(กรอกคะแนน!AA31=1,1,IF(กรอกคะแนน!AA31=2,2,IF(กรอกคะแนน!AA31=3,3,IF(กรอกคะแนน!AA31=4,4,))))</f>
        <v>2</v>
      </c>
      <c r="AB31" s="99">
        <f>IF(กรอกคะแนน!AB31=1,1,IF(กรอกคะแนน!AB31=2,2,IF(กรอกคะแนน!AB31=3,3,IF(กรอกคะแนน!AB31=4,4,))))</f>
        <v>3</v>
      </c>
      <c r="AC31" s="116">
        <f>IF(กรอกคะแนน!AC31=1,4,IF(กรอกคะแนน!AC31=2,3,IF(กรอกคะแนน!AC31=3,2,IF(กรอกคะแนน!AC31=4,1,))))</f>
        <v>3</v>
      </c>
      <c r="AD31" s="90">
        <f>IF(กรอกคะแนน!AD31=1,1,IF(กรอกคะแนน!AD31=2,2,IF(กรอกคะแนน!AD31=3,3,IF(กรอกคะแนน!AD31=4,4,))))</f>
        <v>2</v>
      </c>
      <c r="AE31" s="99">
        <f>IF(กรอกคะแนน!AE31=1,4,IF(กรอกคะแนน!AE31=2,3,IF(กรอกคะแนน!AE31=3,2,IF(กรอกคะแนน!AE31=4,1,))))</f>
        <v>2</v>
      </c>
      <c r="AF31" s="99">
        <f>IF(กรอกคะแนน!AF31=1,4,IF(กรอกคะแนน!AF31=2,3,IF(กรอกคะแนน!AF31=3,2,IF(กรอกคะแนน!AF31=4,1,))))</f>
        <v>2</v>
      </c>
      <c r="AG31" s="99">
        <f>IF(กรอกคะแนน!AG31=1,1,IF(กรอกคะแนน!AG31=2,2,IF(กรอกคะแนน!AG31=3,3,IF(กรอกคะแนน!AG31=4,4,))))</f>
        <v>4</v>
      </c>
      <c r="AH31" s="99">
        <f>IF(กรอกคะแนน!AH31=1,4,IF(กรอกคะแนน!AH31=2,3,IF(กรอกคะแนน!AH31=3,2,IF(กรอกคะแนน!AH31=4,1,))))</f>
        <v>2</v>
      </c>
      <c r="AI31" s="100">
        <f>IF(กรอกคะแนน!AI31=1,4,IF(กรอกคะแนน!AI31=2,3,IF(กรอกคะแนน!AI31=3,2,IF(กรอกคะแนน!AI31=4,1,))))</f>
        <v>2</v>
      </c>
      <c r="AJ31" s="101">
        <f>IF(กรอกคะแนน!AJ31=1,1,IF(กรอกคะแนน!AJ31=2,2,IF(กรอกคะแนน!AJ31=3,3,IF(กรอกคะแนน!AJ31=4,4,))))</f>
        <v>2</v>
      </c>
      <c r="AK31" s="99">
        <f>IF(กรอกคะแนน!AK31=1,1,IF(กรอกคะแนน!AK31=2,2,IF(กรอกคะแนน!AK31=3,3,IF(กรอกคะแนน!AK31=4,4,))))</f>
        <v>3</v>
      </c>
      <c r="AL31" s="99">
        <f>IF(กรอกคะแนน!AL31=1,4,IF(กรอกคะแนน!AL31=2,3,IF(กรอกคะแนน!AL31=3,2,IF(กรอกคะแนน!AL31=4,1,))))</f>
        <v>1</v>
      </c>
      <c r="AM31" s="99">
        <f>IF(กรอกคะแนน!AM31=1,1,IF(กรอกคะแนน!AM31=2,2,IF(กรอกคะแนน!AM31=3,3,IF(กรอกคะแนน!AM31=4,4,))))</f>
        <v>4</v>
      </c>
      <c r="AN31" s="99">
        <f>IF(กรอกคะแนน!AN31=1,4,IF(กรอกคะแนน!AN31=2,3,IF(กรอกคะแนน!AN31=3,2,IF(กรอกคะแนน!AN31=4,1,))))</f>
        <v>1</v>
      </c>
      <c r="AO31" s="116">
        <f>IF(กรอกคะแนน!AO31=1,1,IF(กรอกคะแนน!AO31=2,2,IF(กรอกคะแนน!AO31=3,3,IF(กรอกคะแนน!AO31=4,4,))))</f>
        <v>4</v>
      </c>
      <c r="AP31" s="90">
        <f>IF(กรอกคะแนน!AP31=1,4,IF(กรอกคะแนน!AP31=2,3,IF(กรอกคะแนน!AP31=3,2,IF(กรอกคะแนน!AP31=4,1,))))</f>
        <v>1</v>
      </c>
      <c r="AQ31" s="99">
        <f>IF(กรอกคะแนน!AQ31=1,1,IF(กรอกคะแนน!AQ31=2,2,IF(กรอกคะแนน!AQ31=3,3,IF(กรอกคะแนน!AQ31=4,4,))))</f>
        <v>4</v>
      </c>
      <c r="AR31" s="99">
        <f>IF(กรอกคะแนน!AR31=1,1,IF(กรอกคะแนน!AR31=2,2,IF(กรอกคะแนน!AR31=3,3,IF(กรอกคะแนน!AR31=4,4,))))</f>
        <v>3</v>
      </c>
      <c r="AS31" s="100">
        <f>IF(กรอกคะแนน!AS31=1,4,IF(กรอกคะแนน!AS31=2,3,IF(กรอกคะแนน!AS31=3,2,IF(กรอกคะแนน!AS31=4,1,))))</f>
        <v>2</v>
      </c>
      <c r="AT31" s="101">
        <f>IF(กรอกคะแนน!AT31=1,1,IF(กรอกคะแนน!AT31=2,2,IF(กรอกคะแนน!AT31=3,3,IF(กรอกคะแนน!AT31=4,4,))))</f>
        <v>2</v>
      </c>
      <c r="AU31" s="99">
        <f>IF(กรอกคะแนน!AU31=1,1,IF(กรอกคะแนน!AU31=2,2,IF(กรอกคะแนน!AU31=3,3,IF(กรอกคะแนน!AU31=4,4,))))</f>
        <v>4</v>
      </c>
      <c r="AV31" s="99">
        <f>IF(กรอกคะแนน!AV31=1,1,IF(กรอกคะแนน!AV31=2,2,IF(กรอกคะแนน!AV31=3,3,IF(กรอกคะแนน!AV31=4,4,))))</f>
        <v>3</v>
      </c>
      <c r="AW31" s="99">
        <f>IF(กรอกคะแนน!AW31=1,1,IF(กรอกคะแนน!AW31=2,2,IF(กรอกคะแนน!AW31=3,3,IF(กรอกคะแนน!AW31=4,4,))))</f>
        <v>4</v>
      </c>
      <c r="AX31" s="99">
        <f>IF(กรอกคะแนน!AX31=1,4,IF(กรอกคะแนน!AX31=2,3,IF(กรอกคะแนน!AX31=3,2,IF(กรอกคะแนน!AX31=4,1,))))</f>
        <v>2</v>
      </c>
      <c r="AY31" s="116">
        <f>IF(กรอกคะแนน!AY31=1,1,IF(กรอกคะแนน!AY31=2,2,IF(กรอกคะแนน!AY31=3,3,IF(กรอกคะแนน!AY31=4,4,))))</f>
        <v>4</v>
      </c>
      <c r="AZ31" s="90">
        <f>IF(กรอกคะแนน!AZ31=1,4,IF(กรอกคะแนน!AZ31=2,3,IF(กรอกคะแนน!AZ31=3,2,IF(กรอกคะแนน!AZ31=4,1,))))</f>
        <v>3</v>
      </c>
      <c r="BA31" s="99">
        <f>IF(กรอกคะแนน!BA31=1,1,IF(กรอกคะแนน!BA31=2,2,IF(กรอกคะแนน!BA31=3,3,IF(กรอกคะแนน!BA31=4,4,))))</f>
        <v>4</v>
      </c>
      <c r="BB31" s="99">
        <f>IF(กรอกคะแนน!BB31=1,4,IF(กรอกคะแนน!BB31=2,3,IF(กรอกคะแนน!BB31=3,2,IF(กรอกคะแนน!BB31=4,1,))))</f>
        <v>3</v>
      </c>
      <c r="BC31" s="99">
        <f>IF(กรอกคะแนน!BC31=1,1,IF(กรอกคะแนน!BC31=2,2,IF(กรอกคะแนน!BC31=3,3,IF(กรอกคะแนน!BC31=4,4,))))</f>
        <v>2</v>
      </c>
      <c r="BD31" s="99">
        <f>IF(กรอกคะแนน!BD31=1,4,IF(กรอกคะแนน!BD31=2,3,IF(กรอกคะแนน!BD31=3,2,IF(กรอกคะแนน!BD31=4,1,))))</f>
        <v>3</v>
      </c>
      <c r="BE31" s="100">
        <f>IF(กรอกคะแนน!BE31=1,4,IF(กรอกคะแนน!BE31=2,3,IF(กรอกคะแนน!BE31=3,2,IF(กรอกคะแนน!BE31=4,1,))))</f>
        <v>1</v>
      </c>
      <c r="BF31" s="149">
        <f t="shared" si="0"/>
        <v>14</v>
      </c>
      <c r="BG31" s="69">
        <f t="shared" si="1"/>
        <v>14</v>
      </c>
      <c r="BH31" s="69">
        <f t="shared" si="2"/>
        <v>16</v>
      </c>
      <c r="BI31" s="69">
        <f t="shared" si="3"/>
        <v>16</v>
      </c>
      <c r="BJ31" s="69">
        <f t="shared" si="4"/>
        <v>14</v>
      </c>
      <c r="BK31" s="69">
        <f t="shared" si="5"/>
        <v>14</v>
      </c>
      <c r="BL31" s="69"/>
      <c r="BM31" s="69"/>
      <c r="BN31" s="69">
        <f t="shared" si="6"/>
        <v>15</v>
      </c>
      <c r="BO31" s="69"/>
      <c r="BP31" s="69"/>
      <c r="BQ31" s="69"/>
      <c r="BR31" s="69">
        <f t="shared" si="7"/>
        <v>10</v>
      </c>
      <c r="BS31" s="69"/>
      <c r="BT31" s="69"/>
      <c r="BU31" s="69"/>
      <c r="BV31" s="69">
        <f t="shared" si="8"/>
        <v>19</v>
      </c>
      <c r="BW31" s="69"/>
      <c r="BX31" s="70">
        <f t="shared" si="9"/>
        <v>16</v>
      </c>
    </row>
    <row r="32" spans="1:102" s="9" customFormat="1" ht="18" customHeight="1" thickBot="1">
      <c r="A32" s="136" t="s">
        <v>34</v>
      </c>
      <c r="B32" s="108" t="str">
        <f>กรอกคะแนน!B32</f>
        <v>14</v>
      </c>
      <c r="C32" s="109" t="str">
        <f>กรอกคะแนน!C32</f>
        <v>1656</v>
      </c>
      <c r="D32" s="110" t="str">
        <f>กรอกคะแนน!D32</f>
        <v>เด็กชายธีรภัทร    แดงแย้ม</v>
      </c>
      <c r="E32" s="98" t="str">
        <f>IF(กรอกคะแนน!E32=1,"ชาย","หญิง")</f>
        <v>หญิง</v>
      </c>
      <c r="F32" s="89">
        <v>1</v>
      </c>
      <c r="G32" s="91">
        <v>4</v>
      </c>
      <c r="H32" s="91">
        <f>IF(กรอกคะแนน!H32=1,4,IF(กรอกคะแนน!H32=2,3,IF(กรอกคะแนน!H32=3,2,IF(กรอกคะแนน!H32=4,1,))))</f>
        <v>2</v>
      </c>
      <c r="I32" s="91">
        <f>IF(กรอกคะแนน!I32=1,1,IF(กรอกคะแนน!I32=2,2,IF(กรอกคะแนน!I32=3,3,IF(กรอกคะแนน!I32=4,4,))))</f>
        <v>2</v>
      </c>
      <c r="J32" s="91">
        <v>4</v>
      </c>
      <c r="K32" s="93">
        <f>IF(กรอกคะแนน!K32=1,1,IF(กรอกคะแนน!K32=2,2,IF(กรอกคะแนน!K32=3,3,IF(กรอกคะแนน!K32=4,4,))))</f>
        <v>1</v>
      </c>
      <c r="L32" s="94">
        <f>IF(กรอกคะแนน!L32=1,1,IF(กรอกคะแนน!L32=2,2,IF(กรอกคะแนน!L32=3,3,IF(กรอกคะแนน!L32=4,4,))))</f>
        <v>2</v>
      </c>
      <c r="M32" s="91">
        <v>2</v>
      </c>
      <c r="N32" s="91">
        <v>4</v>
      </c>
      <c r="O32" s="91">
        <f>IF(กรอกคะแนน!O32=1,1,IF(กรอกคะแนน!O32=2,2,IF(กรอกคะแนน!O32=3,3,IF(กรอกคะแนน!O32=4,4,))))</f>
        <v>2</v>
      </c>
      <c r="P32" s="91">
        <v>4</v>
      </c>
      <c r="Q32" s="92">
        <f>IF(กรอกคะแนน!Q32=1,1,IF(กรอกคะแนน!Q32=2,2,IF(กรอกคะแนน!Q32=3,3,IF(กรอกคะแนน!Q32=4,4,))))</f>
        <v>2</v>
      </c>
      <c r="R32" s="89">
        <f>IF(กรอกคะแนน!R32=1,4,IF(กรอกคะแนน!R32=2,3,IF(กรอกคะแนน!R32=3,2,IF(กรอกคะแนน!R32=4,1,))))</f>
        <v>1</v>
      </c>
      <c r="S32" s="91">
        <v>3</v>
      </c>
      <c r="T32" s="91">
        <f>IF(กรอกคะแนน!T32=1,1,IF(กรอกคะแนน!T32=2,2,IF(กรอกคะแนน!T32=3,3,IF(กรอกคะแนน!T32=4,4,))))</f>
        <v>4</v>
      </c>
      <c r="U32" s="91">
        <f>IF(กรอกคะแนน!U32=1,4,IF(กรอกคะแนน!U32=2,3,IF(กรอกคะแนน!U32=3,2,IF(กรอกคะแนน!U32=4,1,))))</f>
        <v>2</v>
      </c>
      <c r="V32" s="91">
        <f>IF(กรอกคะแนน!V32=1,1,IF(กรอกคะแนน!V32=2,2,IF(กรอกคะแนน!V32=3,3,IF(กรอกคะแนน!V32=4,4,))))</f>
        <v>3</v>
      </c>
      <c r="W32" s="93">
        <f>IF(กรอกคะแนน!W32=1,4,IF(กรอกคะแนน!W32=2,3,IF(กรอกคะแนน!W32=3,2,IF(กรอกคะแนน!W32=4,1,))))</f>
        <v>3</v>
      </c>
      <c r="X32" s="94">
        <f>IF(กรอกคะแนน!X32=1,4,IF(กรอกคะแนน!X32=2,3,IF(กรอกคะแนน!X32=3,2,IF(กรอกคะแนน!X32=4,1,))))</f>
        <v>2</v>
      </c>
      <c r="Y32" s="91">
        <f>IF(กรอกคะแนน!Y32=1,1,IF(กรอกคะแนน!Y32=2,2,IF(กรอกคะแนน!Y32=3,3,IF(กรอกคะแนน!Y32=4,4,))))</f>
        <v>2</v>
      </c>
      <c r="Z32" s="91">
        <f>IF(กรอกคะแนน!Z32=1,4,IF(กรอกคะแนน!Z32=2,3,IF(กรอกคะแนน!Z32=3,2,IF(กรอกคะแนน!Z32=4,1,))))</f>
        <v>2</v>
      </c>
      <c r="AA32" s="91">
        <f>IF(กรอกคะแนน!AA32=1,1,IF(กรอกคะแนน!AA32=2,2,IF(กรอกคะแนน!AA32=3,3,IF(กรอกคะแนน!AA32=4,4,))))</f>
        <v>2</v>
      </c>
      <c r="AB32" s="91">
        <f>IF(กรอกคะแนน!AB32=1,1,IF(กรอกคะแนน!AB32=2,2,IF(กรอกคะแนน!AB32=3,3,IF(กรอกคะแนน!AB32=4,4,))))</f>
        <v>3</v>
      </c>
      <c r="AC32" s="92">
        <f>IF(กรอกคะแนน!AC32=1,4,IF(กรอกคะแนน!AC32=2,3,IF(กรอกคะแนน!AC32=3,2,IF(กรอกคะแนน!AC32=4,1,))))</f>
        <v>3</v>
      </c>
      <c r="AD32" s="89">
        <f>IF(กรอกคะแนน!AD32=1,1,IF(กรอกคะแนน!AD32=2,2,IF(กรอกคะแนน!AD32=3,3,IF(กรอกคะแนน!AD32=4,4,))))</f>
        <v>2</v>
      </c>
      <c r="AE32" s="91">
        <f>IF(กรอกคะแนน!AE32=1,4,IF(กรอกคะแนน!AE32=2,3,IF(กรอกคะแนน!AE32=3,2,IF(กรอกคะแนน!AE32=4,1,))))</f>
        <v>2</v>
      </c>
      <c r="AF32" s="91">
        <f>IF(กรอกคะแนน!AF32=1,4,IF(กรอกคะแนน!AF32=2,3,IF(กรอกคะแนน!AF32=3,2,IF(กรอกคะแนน!AF32=4,1,))))</f>
        <v>2</v>
      </c>
      <c r="AG32" s="91">
        <f>IF(กรอกคะแนน!AG32=1,1,IF(กรอกคะแนน!AG32=2,2,IF(กรอกคะแนน!AG32=3,3,IF(กรอกคะแนน!AG32=4,4,))))</f>
        <v>4</v>
      </c>
      <c r="AH32" s="91">
        <f>IF(กรอกคะแนน!AH32=1,4,IF(กรอกคะแนน!AH32=2,3,IF(กรอกคะแนน!AH32=3,2,IF(กรอกคะแนน!AH32=4,1,))))</f>
        <v>2</v>
      </c>
      <c r="AI32" s="93">
        <f>IF(กรอกคะแนน!AI32=1,4,IF(กรอกคะแนน!AI32=2,3,IF(กรอกคะแนน!AI32=3,2,IF(กรอกคะแนน!AI32=4,1,))))</f>
        <v>2</v>
      </c>
      <c r="AJ32" s="94">
        <f>IF(กรอกคะแนน!AJ32=1,1,IF(กรอกคะแนน!AJ32=2,2,IF(กรอกคะแนน!AJ32=3,3,IF(กรอกคะแนน!AJ32=4,4,))))</f>
        <v>2</v>
      </c>
      <c r="AK32" s="91">
        <f>IF(กรอกคะแนน!AK32=1,1,IF(กรอกคะแนน!AK32=2,2,IF(กรอกคะแนน!AK32=3,3,IF(กรอกคะแนน!AK32=4,4,))))</f>
        <v>3</v>
      </c>
      <c r="AL32" s="91">
        <f>IF(กรอกคะแนน!AL32=1,4,IF(กรอกคะแนน!AL32=2,3,IF(กรอกคะแนน!AL32=3,2,IF(กรอกคะแนน!AL32=4,1,))))</f>
        <v>1</v>
      </c>
      <c r="AM32" s="91">
        <f>IF(กรอกคะแนน!AM32=1,1,IF(กรอกคะแนน!AM32=2,2,IF(กรอกคะแนน!AM32=3,3,IF(กรอกคะแนน!AM32=4,4,))))</f>
        <v>4</v>
      </c>
      <c r="AN32" s="91">
        <f>IF(กรอกคะแนน!AN32=1,4,IF(กรอกคะแนน!AN32=2,3,IF(กรอกคะแนน!AN32=3,2,IF(กรอกคะแนน!AN32=4,1,))))</f>
        <v>1</v>
      </c>
      <c r="AO32" s="92">
        <f>IF(กรอกคะแนน!AO32=1,1,IF(กรอกคะแนน!AO32=2,2,IF(กรอกคะแนน!AO32=3,3,IF(กรอกคะแนน!AO32=4,4,))))</f>
        <v>4</v>
      </c>
      <c r="AP32" s="89">
        <f>IF(กรอกคะแนน!AP32=1,4,IF(กรอกคะแนน!AP32=2,3,IF(กรอกคะแนน!AP32=3,2,IF(กรอกคะแนน!AP32=4,1,))))</f>
        <v>1</v>
      </c>
      <c r="AQ32" s="91">
        <f>IF(กรอกคะแนน!AQ32=1,1,IF(กรอกคะแนน!AQ32=2,2,IF(กรอกคะแนน!AQ32=3,3,IF(กรอกคะแนน!AQ32=4,4,))))</f>
        <v>4</v>
      </c>
      <c r="AR32" s="91">
        <f>IF(กรอกคะแนน!AR32=1,1,IF(กรอกคะแนน!AR32=2,2,IF(กรอกคะแนน!AR32=3,3,IF(กรอกคะแนน!AR32=4,4,))))</f>
        <v>3</v>
      </c>
      <c r="AS32" s="93">
        <f>IF(กรอกคะแนน!AS32=1,4,IF(กรอกคะแนน!AS32=2,3,IF(กรอกคะแนน!AS32=3,2,IF(กรอกคะแนน!AS32=4,1,))))</f>
        <v>2</v>
      </c>
      <c r="AT32" s="94">
        <f>IF(กรอกคะแนน!AT32=1,1,IF(กรอกคะแนน!AT32=2,2,IF(กรอกคะแนน!AT32=3,3,IF(กรอกคะแนน!AT32=4,4,))))</f>
        <v>2</v>
      </c>
      <c r="AU32" s="91">
        <f>IF(กรอกคะแนน!AU32=1,1,IF(กรอกคะแนน!AU32=2,2,IF(กรอกคะแนน!AU32=3,3,IF(กรอกคะแนน!AU32=4,4,))))</f>
        <v>4</v>
      </c>
      <c r="AV32" s="91">
        <f>IF(กรอกคะแนน!AV32=1,1,IF(กรอกคะแนน!AV32=2,2,IF(กรอกคะแนน!AV32=3,3,IF(กรอกคะแนน!AV32=4,4,))))</f>
        <v>3</v>
      </c>
      <c r="AW32" s="91">
        <f>IF(กรอกคะแนน!AW32=1,1,IF(กรอกคะแนน!AW32=2,2,IF(กรอกคะแนน!AW32=3,3,IF(กรอกคะแนน!AW32=4,4,))))</f>
        <v>4</v>
      </c>
      <c r="AX32" s="91">
        <f>IF(กรอกคะแนน!AX32=1,4,IF(กรอกคะแนน!AX32=2,3,IF(กรอกคะแนน!AX32=3,2,IF(กรอกคะแนน!AX32=4,1,))))</f>
        <v>2</v>
      </c>
      <c r="AY32" s="92">
        <f>IF(กรอกคะแนน!AY32=1,1,IF(กรอกคะแนน!AY32=2,2,IF(กรอกคะแนน!AY32=3,3,IF(กรอกคะแนน!AY32=4,4,))))</f>
        <v>4</v>
      </c>
      <c r="AZ32" s="89">
        <f>IF(กรอกคะแนน!AZ32=1,4,IF(กรอกคะแนน!AZ32=2,3,IF(กรอกคะแนน!AZ32=3,2,IF(กรอกคะแนน!AZ32=4,1,))))</f>
        <v>3</v>
      </c>
      <c r="BA32" s="91">
        <f>IF(กรอกคะแนน!BA32=1,1,IF(กรอกคะแนน!BA32=2,2,IF(กรอกคะแนน!BA32=3,3,IF(กรอกคะแนน!BA32=4,4,))))</f>
        <v>4</v>
      </c>
      <c r="BB32" s="91">
        <f>IF(กรอกคะแนน!BB32=1,4,IF(กรอกคะแนน!BB32=2,3,IF(กรอกคะแนน!BB32=3,2,IF(กรอกคะแนน!BB32=4,1,))))</f>
        <v>3</v>
      </c>
      <c r="BC32" s="91">
        <f>IF(กรอกคะแนน!BC32=1,1,IF(กรอกคะแนน!BC32=2,2,IF(กรอกคะแนน!BC32=3,3,IF(กรอกคะแนน!BC32=4,4,))))</f>
        <v>2</v>
      </c>
      <c r="BD32" s="91">
        <f>IF(กรอกคะแนน!BD32=1,4,IF(กรอกคะแนน!BD32=2,3,IF(กรอกคะแนน!BD32=3,2,IF(กรอกคะแนน!BD32=4,1,))))</f>
        <v>3</v>
      </c>
      <c r="BE32" s="93">
        <f>IF(กรอกคะแนน!BE32=1,4,IF(กรอกคะแนน!BE32=2,3,IF(กรอกคะแนน!BE32=3,2,IF(กรอกคะแนน!BE32=4,1,))))</f>
        <v>1</v>
      </c>
      <c r="BF32" s="145">
        <f t="shared" si="0"/>
        <v>14</v>
      </c>
      <c r="BG32" s="69">
        <f t="shared" ref="BG32:BG35" si="10">SUM(F32:K32)</f>
        <v>14</v>
      </c>
      <c r="BH32" s="69">
        <f t="shared" ref="BH32:BH35" si="11">SUM(L32:Q32)</f>
        <v>16</v>
      </c>
      <c r="BI32" s="69">
        <f t="shared" ref="BI32:BI35" si="12">SUM(R32:W32)</f>
        <v>16</v>
      </c>
      <c r="BJ32" s="69">
        <f t="shared" ref="BJ32:BJ35" si="13">SUM(X32:AC32)</f>
        <v>14</v>
      </c>
      <c r="BK32" s="69">
        <f t="shared" ref="BK32:BK35" si="14">SUM(AD32:AI32)</f>
        <v>14</v>
      </c>
      <c r="BL32" s="69"/>
      <c r="BM32" s="69"/>
      <c r="BN32" s="69">
        <f t="shared" ref="BN32:BN35" si="15">SUM(AJ32:AO32)</f>
        <v>15</v>
      </c>
      <c r="BO32" s="69"/>
      <c r="BP32" s="69"/>
      <c r="BQ32" s="69"/>
      <c r="BR32" s="69">
        <f t="shared" ref="BR32:BR35" si="16">SUM(AP32:AS32)</f>
        <v>10</v>
      </c>
      <c r="BS32" s="69"/>
      <c r="BT32" s="69"/>
      <c r="BU32" s="69"/>
      <c r="BV32" s="69">
        <f t="shared" ref="BV32:BV35" si="17">SUM(AT32:AY32)</f>
        <v>19</v>
      </c>
      <c r="BW32" s="69"/>
      <c r="BX32" s="70">
        <f t="shared" ref="BX32:BX35" si="18">SUM(AZ32:BE32)</f>
        <v>16</v>
      </c>
    </row>
    <row r="33" spans="1:76" s="9" customFormat="1" ht="18" customHeight="1" thickBot="1">
      <c r="A33" s="126" t="s">
        <v>35</v>
      </c>
      <c r="B33" s="102" t="str">
        <f>กรอกคะแนน!B33</f>
        <v>14</v>
      </c>
      <c r="C33" s="103" t="str">
        <f>กรอกคะแนน!C33</f>
        <v>1657</v>
      </c>
      <c r="D33" s="104" t="str">
        <f>กรอกคะแนน!D33</f>
        <v>เด็กชายบัญชา    เสนามงคล</v>
      </c>
      <c r="E33" s="91" t="str">
        <f>IF(กรอกคะแนน!E33=1,"ชาย","หญิง")</f>
        <v>หญิง</v>
      </c>
      <c r="F33" s="89">
        <v>1</v>
      </c>
      <c r="G33" s="91">
        <v>4</v>
      </c>
      <c r="H33" s="91">
        <f>IF(กรอกคะแนน!H33=1,4,IF(กรอกคะแนน!H33=2,3,IF(กรอกคะแนน!H33=3,2,IF(กรอกคะแนน!H33=4,1,))))</f>
        <v>2</v>
      </c>
      <c r="I33" s="91">
        <f>IF(กรอกคะแนน!I33=1,1,IF(กรอกคะแนน!I33=2,2,IF(กรอกคะแนน!I33=3,3,IF(กรอกคะแนน!I33=4,4,))))</f>
        <v>2</v>
      </c>
      <c r="J33" s="91">
        <v>4</v>
      </c>
      <c r="K33" s="93">
        <f>IF(กรอกคะแนน!K33=1,1,IF(กรอกคะแนน!K33=2,2,IF(กรอกคะแนน!K33=3,3,IF(กรอกคะแนน!K33=4,4,))))</f>
        <v>1</v>
      </c>
      <c r="L33" s="94">
        <f>IF(กรอกคะแนน!L33=1,1,IF(กรอกคะแนน!L33=2,2,IF(กรอกคะแนน!L33=3,3,IF(กรอกคะแนน!L33=4,4,))))</f>
        <v>2</v>
      </c>
      <c r="M33" s="91">
        <v>2</v>
      </c>
      <c r="N33" s="91">
        <v>4</v>
      </c>
      <c r="O33" s="91">
        <f>IF(กรอกคะแนน!O33=1,1,IF(กรอกคะแนน!O33=2,2,IF(กรอกคะแนน!O33=3,3,IF(กรอกคะแนน!O33=4,4,))))</f>
        <v>2</v>
      </c>
      <c r="P33" s="91">
        <v>4</v>
      </c>
      <c r="Q33" s="92">
        <f>IF(กรอกคะแนน!Q33=1,1,IF(กรอกคะแนน!Q33=2,2,IF(กรอกคะแนน!Q33=3,3,IF(กรอกคะแนน!Q33=4,4,))))</f>
        <v>2</v>
      </c>
      <c r="R33" s="89">
        <f>IF(กรอกคะแนน!R33=1,4,IF(กรอกคะแนน!R33=2,3,IF(กรอกคะแนน!R33=3,2,IF(กรอกคะแนน!R33=4,1,))))</f>
        <v>1</v>
      </c>
      <c r="S33" s="91">
        <v>3</v>
      </c>
      <c r="T33" s="91">
        <f>IF(กรอกคะแนน!T33=1,1,IF(กรอกคะแนน!T33=2,2,IF(กรอกคะแนน!T33=3,3,IF(กรอกคะแนน!T33=4,4,))))</f>
        <v>4</v>
      </c>
      <c r="U33" s="91">
        <f>IF(กรอกคะแนน!U33=1,4,IF(กรอกคะแนน!U33=2,3,IF(กรอกคะแนน!U33=3,2,IF(กรอกคะแนน!U33=4,1,))))</f>
        <v>2</v>
      </c>
      <c r="V33" s="91">
        <f>IF(กรอกคะแนน!V33=1,1,IF(กรอกคะแนน!V33=2,2,IF(กรอกคะแนน!V33=3,3,IF(กรอกคะแนน!V33=4,4,))))</f>
        <v>3</v>
      </c>
      <c r="W33" s="93">
        <f>IF(กรอกคะแนน!W33=1,4,IF(กรอกคะแนน!W33=2,3,IF(กรอกคะแนน!W33=3,2,IF(กรอกคะแนน!W33=4,1,))))</f>
        <v>3</v>
      </c>
      <c r="X33" s="94">
        <f>IF(กรอกคะแนน!X33=1,4,IF(กรอกคะแนน!X33=2,3,IF(กรอกคะแนน!X33=3,2,IF(กรอกคะแนน!X33=4,1,))))</f>
        <v>2</v>
      </c>
      <c r="Y33" s="91">
        <f>IF(กรอกคะแนน!Y33=1,1,IF(กรอกคะแนน!Y33=2,2,IF(กรอกคะแนน!Y33=3,3,IF(กรอกคะแนน!Y33=4,4,))))</f>
        <v>2</v>
      </c>
      <c r="Z33" s="91">
        <f>IF(กรอกคะแนน!Z33=1,4,IF(กรอกคะแนน!Z33=2,3,IF(กรอกคะแนน!Z33=3,2,IF(กรอกคะแนน!Z33=4,1,))))</f>
        <v>2</v>
      </c>
      <c r="AA33" s="91">
        <f>IF(กรอกคะแนน!AA33=1,1,IF(กรอกคะแนน!AA33=2,2,IF(กรอกคะแนน!AA33=3,3,IF(กรอกคะแนน!AA33=4,4,))))</f>
        <v>2</v>
      </c>
      <c r="AB33" s="91">
        <f>IF(กรอกคะแนน!AB33=1,1,IF(กรอกคะแนน!AB33=2,2,IF(กรอกคะแนน!AB33=3,3,IF(กรอกคะแนน!AB33=4,4,))))</f>
        <v>3</v>
      </c>
      <c r="AC33" s="92">
        <f>IF(กรอกคะแนน!AC33=1,4,IF(กรอกคะแนน!AC33=2,3,IF(กรอกคะแนน!AC33=3,2,IF(กรอกคะแนน!AC33=4,1,))))</f>
        <v>3</v>
      </c>
      <c r="AD33" s="89">
        <f>IF(กรอกคะแนน!AD33=1,1,IF(กรอกคะแนน!AD33=2,2,IF(กรอกคะแนน!AD33=3,3,IF(กรอกคะแนน!AD33=4,4,))))</f>
        <v>2</v>
      </c>
      <c r="AE33" s="91">
        <f>IF(กรอกคะแนน!AE33=1,4,IF(กรอกคะแนน!AE33=2,3,IF(กรอกคะแนน!AE33=3,2,IF(กรอกคะแนน!AE33=4,1,))))</f>
        <v>2</v>
      </c>
      <c r="AF33" s="91">
        <f>IF(กรอกคะแนน!AF33=1,4,IF(กรอกคะแนน!AF33=2,3,IF(กรอกคะแนน!AF33=3,2,IF(กรอกคะแนน!AF33=4,1,))))</f>
        <v>2</v>
      </c>
      <c r="AG33" s="91">
        <f>IF(กรอกคะแนน!AG33=1,1,IF(กรอกคะแนน!AG33=2,2,IF(กรอกคะแนน!AG33=3,3,IF(กรอกคะแนน!AG33=4,4,))))</f>
        <v>4</v>
      </c>
      <c r="AH33" s="91">
        <f>IF(กรอกคะแนน!AH33=1,4,IF(กรอกคะแนน!AH33=2,3,IF(กรอกคะแนน!AH33=3,2,IF(กรอกคะแนน!AH33=4,1,))))</f>
        <v>2</v>
      </c>
      <c r="AI33" s="93">
        <f>IF(กรอกคะแนน!AI33=1,4,IF(กรอกคะแนน!AI33=2,3,IF(กรอกคะแนน!AI33=3,2,IF(กรอกคะแนน!AI33=4,1,))))</f>
        <v>2</v>
      </c>
      <c r="AJ33" s="94">
        <f>IF(กรอกคะแนน!AJ33=1,1,IF(กรอกคะแนน!AJ33=2,2,IF(กรอกคะแนน!AJ33=3,3,IF(กรอกคะแนน!AJ33=4,4,))))</f>
        <v>2</v>
      </c>
      <c r="AK33" s="91">
        <f>IF(กรอกคะแนน!AK33=1,1,IF(กรอกคะแนน!AK33=2,2,IF(กรอกคะแนน!AK33=3,3,IF(กรอกคะแนน!AK33=4,4,))))</f>
        <v>3</v>
      </c>
      <c r="AL33" s="91">
        <f>IF(กรอกคะแนน!AL33=1,4,IF(กรอกคะแนน!AL33=2,3,IF(กรอกคะแนน!AL33=3,2,IF(กรอกคะแนน!AL33=4,1,))))</f>
        <v>1</v>
      </c>
      <c r="AM33" s="91">
        <f>IF(กรอกคะแนน!AM33=1,1,IF(กรอกคะแนน!AM33=2,2,IF(กรอกคะแนน!AM33=3,3,IF(กรอกคะแนน!AM33=4,4,))))</f>
        <v>4</v>
      </c>
      <c r="AN33" s="91">
        <f>IF(กรอกคะแนน!AN33=1,4,IF(กรอกคะแนน!AN33=2,3,IF(กรอกคะแนน!AN33=3,2,IF(กรอกคะแนน!AN33=4,1,))))</f>
        <v>1</v>
      </c>
      <c r="AO33" s="92">
        <f>IF(กรอกคะแนน!AO33=1,1,IF(กรอกคะแนน!AO33=2,2,IF(กรอกคะแนน!AO33=3,3,IF(กรอกคะแนน!AO33=4,4,))))</f>
        <v>4</v>
      </c>
      <c r="AP33" s="89">
        <f>IF(กรอกคะแนน!AP33=1,4,IF(กรอกคะแนน!AP33=2,3,IF(กรอกคะแนน!AP33=3,2,IF(กรอกคะแนน!AP33=4,1,))))</f>
        <v>1</v>
      </c>
      <c r="AQ33" s="91">
        <f>IF(กรอกคะแนน!AQ33=1,1,IF(กรอกคะแนน!AQ33=2,2,IF(กรอกคะแนน!AQ33=3,3,IF(กรอกคะแนน!AQ33=4,4,))))</f>
        <v>4</v>
      </c>
      <c r="AR33" s="91">
        <f>IF(กรอกคะแนน!AR33=1,1,IF(กรอกคะแนน!AR33=2,2,IF(กรอกคะแนน!AR33=3,3,IF(กรอกคะแนน!AR33=4,4,))))</f>
        <v>3</v>
      </c>
      <c r="AS33" s="93">
        <f>IF(กรอกคะแนน!AS33=1,4,IF(กรอกคะแนน!AS33=2,3,IF(กรอกคะแนน!AS33=3,2,IF(กรอกคะแนน!AS33=4,1,))))</f>
        <v>2</v>
      </c>
      <c r="AT33" s="94">
        <f>IF(กรอกคะแนน!AT33=1,1,IF(กรอกคะแนน!AT33=2,2,IF(กรอกคะแนน!AT33=3,3,IF(กรอกคะแนน!AT33=4,4,))))</f>
        <v>2</v>
      </c>
      <c r="AU33" s="91">
        <f>IF(กรอกคะแนน!AU33=1,1,IF(กรอกคะแนน!AU33=2,2,IF(กรอกคะแนน!AU33=3,3,IF(กรอกคะแนน!AU33=4,4,))))</f>
        <v>4</v>
      </c>
      <c r="AV33" s="91">
        <f>IF(กรอกคะแนน!AV33=1,1,IF(กรอกคะแนน!AV33=2,2,IF(กรอกคะแนน!AV33=3,3,IF(กรอกคะแนน!AV33=4,4,))))</f>
        <v>3</v>
      </c>
      <c r="AW33" s="91">
        <f>IF(กรอกคะแนน!AW33=1,1,IF(กรอกคะแนน!AW33=2,2,IF(กรอกคะแนน!AW33=3,3,IF(กรอกคะแนน!AW33=4,4,))))</f>
        <v>4</v>
      </c>
      <c r="AX33" s="91">
        <f>IF(กรอกคะแนน!AX33=1,4,IF(กรอกคะแนน!AX33=2,3,IF(กรอกคะแนน!AX33=3,2,IF(กรอกคะแนน!AX33=4,1,))))</f>
        <v>2</v>
      </c>
      <c r="AY33" s="92">
        <f>IF(กรอกคะแนน!AY33=1,1,IF(กรอกคะแนน!AY33=2,2,IF(กรอกคะแนน!AY33=3,3,IF(กรอกคะแนน!AY33=4,4,))))</f>
        <v>4</v>
      </c>
      <c r="AZ33" s="89">
        <f>IF(กรอกคะแนน!AZ33=1,4,IF(กรอกคะแนน!AZ33=2,3,IF(กรอกคะแนน!AZ33=3,2,IF(กรอกคะแนน!AZ33=4,1,))))</f>
        <v>3</v>
      </c>
      <c r="BA33" s="91">
        <f>IF(กรอกคะแนน!BA33=1,1,IF(กรอกคะแนน!BA33=2,2,IF(กรอกคะแนน!BA33=3,3,IF(กรอกคะแนน!BA33=4,4,))))</f>
        <v>4</v>
      </c>
      <c r="BB33" s="91">
        <f>IF(กรอกคะแนน!BB33=1,4,IF(กรอกคะแนน!BB33=2,3,IF(กรอกคะแนน!BB33=3,2,IF(กรอกคะแนน!BB33=4,1,))))</f>
        <v>3</v>
      </c>
      <c r="BC33" s="91">
        <f>IF(กรอกคะแนน!BC33=1,1,IF(กรอกคะแนน!BC33=2,2,IF(กรอกคะแนน!BC33=3,3,IF(กรอกคะแนน!BC33=4,4,))))</f>
        <v>2</v>
      </c>
      <c r="BD33" s="91">
        <f>IF(กรอกคะแนน!BD33=1,4,IF(กรอกคะแนน!BD33=2,3,IF(กรอกคะแนน!BD33=3,2,IF(กรอกคะแนน!BD33=4,1,))))</f>
        <v>3</v>
      </c>
      <c r="BE33" s="93">
        <f>IF(กรอกคะแนน!BE33=1,4,IF(กรอกคะแนน!BE33=2,3,IF(กรอกคะแนน!BE33=3,2,IF(กรอกคะแนน!BE33=4,1,))))</f>
        <v>1</v>
      </c>
      <c r="BF33" s="134">
        <f t="shared" si="0"/>
        <v>14</v>
      </c>
      <c r="BG33" s="69">
        <f t="shared" si="10"/>
        <v>14</v>
      </c>
      <c r="BH33" s="69">
        <f t="shared" si="11"/>
        <v>16</v>
      </c>
      <c r="BI33" s="69">
        <f t="shared" si="12"/>
        <v>16</v>
      </c>
      <c r="BJ33" s="69">
        <f t="shared" si="13"/>
        <v>14</v>
      </c>
      <c r="BK33" s="69">
        <f t="shared" si="14"/>
        <v>14</v>
      </c>
      <c r="BL33" s="69"/>
      <c r="BM33" s="69"/>
      <c r="BN33" s="69">
        <f t="shared" si="15"/>
        <v>15</v>
      </c>
      <c r="BO33" s="69"/>
      <c r="BP33" s="69"/>
      <c r="BQ33" s="69"/>
      <c r="BR33" s="69">
        <f t="shared" si="16"/>
        <v>10</v>
      </c>
      <c r="BS33" s="69"/>
      <c r="BT33" s="69"/>
      <c r="BU33" s="69"/>
      <c r="BV33" s="69">
        <f t="shared" si="17"/>
        <v>19</v>
      </c>
      <c r="BW33" s="69"/>
      <c r="BX33" s="70">
        <f t="shared" si="18"/>
        <v>16</v>
      </c>
    </row>
    <row r="34" spans="1:76" s="9" customFormat="1" ht="18" customHeight="1" thickBot="1">
      <c r="A34" s="127" t="s">
        <v>36</v>
      </c>
      <c r="B34" s="102" t="str">
        <f>กรอกคะแนน!B34</f>
        <v>14</v>
      </c>
      <c r="C34" s="103" t="str">
        <f>กรอกคะแนน!C34</f>
        <v>1658</v>
      </c>
      <c r="D34" s="104" t="str">
        <f>กรอกคะแนน!D34</f>
        <v>เด็กชายประสบชัย    ใจเย็น</v>
      </c>
      <c r="E34" s="91" t="str">
        <f>IF(กรอกคะแนน!E34=1,"ชาย","หญิง")</f>
        <v>หญิง</v>
      </c>
      <c r="F34" s="89">
        <v>1</v>
      </c>
      <c r="G34" s="91">
        <v>4</v>
      </c>
      <c r="H34" s="91">
        <f>IF(กรอกคะแนน!H34=1,4,IF(กรอกคะแนน!H34=2,3,IF(กรอกคะแนน!H34=3,2,IF(กรอกคะแนน!H34=4,1,))))</f>
        <v>2</v>
      </c>
      <c r="I34" s="91">
        <f>IF(กรอกคะแนน!I34=1,1,IF(กรอกคะแนน!I34=2,2,IF(กรอกคะแนน!I34=3,3,IF(กรอกคะแนน!I34=4,4,))))</f>
        <v>2</v>
      </c>
      <c r="J34" s="91">
        <v>4</v>
      </c>
      <c r="K34" s="93">
        <f>IF(กรอกคะแนน!K34=1,1,IF(กรอกคะแนน!K34=2,2,IF(กรอกคะแนน!K34=3,3,IF(กรอกคะแนน!K34=4,4,))))</f>
        <v>1</v>
      </c>
      <c r="L34" s="94">
        <f>IF(กรอกคะแนน!L34=1,1,IF(กรอกคะแนน!L34=2,2,IF(กรอกคะแนน!L34=3,3,IF(กรอกคะแนน!L34=4,4,))))</f>
        <v>2</v>
      </c>
      <c r="M34" s="91">
        <v>2</v>
      </c>
      <c r="N34" s="91">
        <v>4</v>
      </c>
      <c r="O34" s="91">
        <f>IF(กรอกคะแนน!O34=1,1,IF(กรอกคะแนน!O34=2,2,IF(กรอกคะแนน!O34=3,3,IF(กรอกคะแนน!O34=4,4,))))</f>
        <v>2</v>
      </c>
      <c r="P34" s="91">
        <v>4</v>
      </c>
      <c r="Q34" s="92">
        <f>IF(กรอกคะแนน!Q34=1,1,IF(กรอกคะแนน!Q34=2,2,IF(กรอกคะแนน!Q34=3,3,IF(กรอกคะแนน!Q34=4,4,))))</f>
        <v>2</v>
      </c>
      <c r="R34" s="89">
        <f>IF(กรอกคะแนน!R34=1,4,IF(กรอกคะแนน!R34=2,3,IF(กรอกคะแนน!R34=3,2,IF(กรอกคะแนน!R34=4,1,))))</f>
        <v>1</v>
      </c>
      <c r="S34" s="91">
        <v>3</v>
      </c>
      <c r="T34" s="91">
        <f>IF(กรอกคะแนน!T34=1,1,IF(กรอกคะแนน!T34=2,2,IF(กรอกคะแนน!T34=3,3,IF(กรอกคะแนน!T34=4,4,))))</f>
        <v>4</v>
      </c>
      <c r="U34" s="91">
        <f>IF(กรอกคะแนน!U34=1,4,IF(กรอกคะแนน!U34=2,3,IF(กรอกคะแนน!U34=3,2,IF(กรอกคะแนน!U34=4,1,))))</f>
        <v>2</v>
      </c>
      <c r="V34" s="91">
        <f>IF(กรอกคะแนน!V34=1,1,IF(กรอกคะแนน!V34=2,2,IF(กรอกคะแนน!V34=3,3,IF(กรอกคะแนน!V34=4,4,))))</f>
        <v>3</v>
      </c>
      <c r="W34" s="93">
        <f>IF(กรอกคะแนน!W34=1,4,IF(กรอกคะแนน!W34=2,3,IF(กรอกคะแนน!W34=3,2,IF(กรอกคะแนน!W34=4,1,))))</f>
        <v>3</v>
      </c>
      <c r="X34" s="94">
        <f>IF(กรอกคะแนน!X34=1,4,IF(กรอกคะแนน!X34=2,3,IF(กรอกคะแนน!X34=3,2,IF(กรอกคะแนน!X34=4,1,))))</f>
        <v>2</v>
      </c>
      <c r="Y34" s="91">
        <f>IF(กรอกคะแนน!Y34=1,1,IF(กรอกคะแนน!Y34=2,2,IF(กรอกคะแนน!Y34=3,3,IF(กรอกคะแนน!Y34=4,4,))))</f>
        <v>2</v>
      </c>
      <c r="Z34" s="91">
        <f>IF(กรอกคะแนน!Z34=1,4,IF(กรอกคะแนน!Z34=2,3,IF(กรอกคะแนน!Z34=3,2,IF(กรอกคะแนน!Z34=4,1,))))</f>
        <v>2</v>
      </c>
      <c r="AA34" s="91">
        <f>IF(กรอกคะแนน!AA34=1,1,IF(กรอกคะแนน!AA34=2,2,IF(กรอกคะแนน!AA34=3,3,IF(กรอกคะแนน!AA34=4,4,))))</f>
        <v>2</v>
      </c>
      <c r="AB34" s="91">
        <f>IF(กรอกคะแนน!AB34=1,1,IF(กรอกคะแนน!AB34=2,2,IF(กรอกคะแนน!AB34=3,3,IF(กรอกคะแนน!AB34=4,4,))))</f>
        <v>3</v>
      </c>
      <c r="AC34" s="92">
        <f>IF(กรอกคะแนน!AC34=1,4,IF(กรอกคะแนน!AC34=2,3,IF(กรอกคะแนน!AC34=3,2,IF(กรอกคะแนน!AC34=4,1,))))</f>
        <v>3</v>
      </c>
      <c r="AD34" s="89">
        <f>IF(กรอกคะแนน!AD34=1,1,IF(กรอกคะแนน!AD34=2,2,IF(กรอกคะแนน!AD34=3,3,IF(กรอกคะแนน!AD34=4,4,))))</f>
        <v>2</v>
      </c>
      <c r="AE34" s="91">
        <f>IF(กรอกคะแนน!AE34=1,4,IF(กรอกคะแนน!AE34=2,3,IF(กรอกคะแนน!AE34=3,2,IF(กรอกคะแนน!AE34=4,1,))))</f>
        <v>2</v>
      </c>
      <c r="AF34" s="91">
        <f>IF(กรอกคะแนน!AF34=1,4,IF(กรอกคะแนน!AF34=2,3,IF(กรอกคะแนน!AF34=3,2,IF(กรอกคะแนน!AF34=4,1,))))</f>
        <v>2</v>
      </c>
      <c r="AG34" s="91">
        <f>IF(กรอกคะแนน!AG34=1,1,IF(กรอกคะแนน!AG34=2,2,IF(กรอกคะแนน!AG34=3,3,IF(กรอกคะแนน!AG34=4,4,))))</f>
        <v>4</v>
      </c>
      <c r="AH34" s="91">
        <f>IF(กรอกคะแนน!AH34=1,4,IF(กรอกคะแนน!AH34=2,3,IF(กรอกคะแนน!AH34=3,2,IF(กรอกคะแนน!AH34=4,1,))))</f>
        <v>2</v>
      </c>
      <c r="AI34" s="93">
        <f>IF(กรอกคะแนน!AI34=1,4,IF(กรอกคะแนน!AI34=2,3,IF(กรอกคะแนน!AI34=3,2,IF(กรอกคะแนน!AI34=4,1,))))</f>
        <v>2</v>
      </c>
      <c r="AJ34" s="94">
        <f>IF(กรอกคะแนน!AJ34=1,1,IF(กรอกคะแนน!AJ34=2,2,IF(กรอกคะแนน!AJ34=3,3,IF(กรอกคะแนน!AJ34=4,4,))))</f>
        <v>2</v>
      </c>
      <c r="AK34" s="91">
        <f>IF(กรอกคะแนน!AK34=1,1,IF(กรอกคะแนน!AK34=2,2,IF(กรอกคะแนน!AK34=3,3,IF(กรอกคะแนน!AK34=4,4,))))</f>
        <v>3</v>
      </c>
      <c r="AL34" s="91">
        <f>IF(กรอกคะแนน!AL34=1,4,IF(กรอกคะแนน!AL34=2,3,IF(กรอกคะแนน!AL34=3,2,IF(กรอกคะแนน!AL34=4,1,))))</f>
        <v>1</v>
      </c>
      <c r="AM34" s="91">
        <f>IF(กรอกคะแนน!AM34=1,1,IF(กรอกคะแนน!AM34=2,2,IF(กรอกคะแนน!AM34=3,3,IF(กรอกคะแนน!AM34=4,4,))))</f>
        <v>4</v>
      </c>
      <c r="AN34" s="91">
        <f>IF(กรอกคะแนน!AN34=1,4,IF(กรอกคะแนน!AN34=2,3,IF(กรอกคะแนน!AN34=3,2,IF(กรอกคะแนน!AN34=4,1,))))</f>
        <v>1</v>
      </c>
      <c r="AO34" s="92">
        <f>IF(กรอกคะแนน!AO34=1,1,IF(กรอกคะแนน!AO34=2,2,IF(กรอกคะแนน!AO34=3,3,IF(กรอกคะแนน!AO34=4,4,))))</f>
        <v>4</v>
      </c>
      <c r="AP34" s="89">
        <f>IF(กรอกคะแนน!AP34=1,4,IF(กรอกคะแนน!AP34=2,3,IF(กรอกคะแนน!AP34=3,2,IF(กรอกคะแนน!AP34=4,1,))))</f>
        <v>1</v>
      </c>
      <c r="AQ34" s="91">
        <f>IF(กรอกคะแนน!AQ34=1,1,IF(กรอกคะแนน!AQ34=2,2,IF(กรอกคะแนน!AQ34=3,3,IF(กรอกคะแนน!AQ34=4,4,))))</f>
        <v>4</v>
      </c>
      <c r="AR34" s="91">
        <f>IF(กรอกคะแนน!AR34=1,1,IF(กรอกคะแนน!AR34=2,2,IF(กรอกคะแนน!AR34=3,3,IF(กรอกคะแนน!AR34=4,4,))))</f>
        <v>3</v>
      </c>
      <c r="AS34" s="93">
        <f>IF(กรอกคะแนน!AS34=1,4,IF(กรอกคะแนน!AS34=2,3,IF(กรอกคะแนน!AS34=3,2,IF(กรอกคะแนน!AS34=4,1,))))</f>
        <v>2</v>
      </c>
      <c r="AT34" s="94">
        <f>IF(กรอกคะแนน!AT34=1,1,IF(กรอกคะแนน!AT34=2,2,IF(กรอกคะแนน!AT34=3,3,IF(กรอกคะแนน!AT34=4,4,))))</f>
        <v>2</v>
      </c>
      <c r="AU34" s="91">
        <f>IF(กรอกคะแนน!AU34=1,1,IF(กรอกคะแนน!AU34=2,2,IF(กรอกคะแนน!AU34=3,3,IF(กรอกคะแนน!AU34=4,4,))))</f>
        <v>4</v>
      </c>
      <c r="AV34" s="91">
        <f>IF(กรอกคะแนน!AV34=1,1,IF(กรอกคะแนน!AV34=2,2,IF(กรอกคะแนน!AV34=3,3,IF(กรอกคะแนน!AV34=4,4,))))</f>
        <v>3</v>
      </c>
      <c r="AW34" s="91">
        <f>IF(กรอกคะแนน!AW34=1,1,IF(กรอกคะแนน!AW34=2,2,IF(กรอกคะแนน!AW34=3,3,IF(กรอกคะแนน!AW34=4,4,))))</f>
        <v>4</v>
      </c>
      <c r="AX34" s="91">
        <f>IF(กรอกคะแนน!AX34=1,4,IF(กรอกคะแนน!AX34=2,3,IF(กรอกคะแนน!AX34=3,2,IF(กรอกคะแนน!AX34=4,1,))))</f>
        <v>2</v>
      </c>
      <c r="AY34" s="92">
        <f>IF(กรอกคะแนน!AY34=1,1,IF(กรอกคะแนน!AY34=2,2,IF(กรอกคะแนน!AY34=3,3,IF(กรอกคะแนน!AY34=4,4,))))</f>
        <v>4</v>
      </c>
      <c r="AZ34" s="89">
        <f>IF(กรอกคะแนน!AZ34=1,4,IF(กรอกคะแนน!AZ34=2,3,IF(กรอกคะแนน!AZ34=3,2,IF(กรอกคะแนน!AZ34=4,1,))))</f>
        <v>3</v>
      </c>
      <c r="BA34" s="91">
        <f>IF(กรอกคะแนน!BA34=1,1,IF(กรอกคะแนน!BA34=2,2,IF(กรอกคะแนน!BA34=3,3,IF(กรอกคะแนน!BA34=4,4,))))</f>
        <v>4</v>
      </c>
      <c r="BB34" s="91">
        <f>IF(กรอกคะแนน!BB34=1,4,IF(กรอกคะแนน!BB34=2,3,IF(กรอกคะแนน!BB34=3,2,IF(กรอกคะแนน!BB34=4,1,))))</f>
        <v>3</v>
      </c>
      <c r="BC34" s="91">
        <f>IF(กรอกคะแนน!BC34=1,1,IF(กรอกคะแนน!BC34=2,2,IF(กรอกคะแนน!BC34=3,3,IF(กรอกคะแนน!BC34=4,4,))))</f>
        <v>2</v>
      </c>
      <c r="BD34" s="91">
        <f>IF(กรอกคะแนน!BD34=1,4,IF(กรอกคะแนน!BD34=2,3,IF(กรอกคะแนน!BD34=3,2,IF(กรอกคะแนน!BD34=4,1,))))</f>
        <v>3</v>
      </c>
      <c r="BE34" s="93">
        <f>IF(กรอกคะแนน!BE34=1,4,IF(กรอกคะแนน!BE34=2,3,IF(กรอกคะแนน!BE34=3,2,IF(กรอกคะแนน!BE34=4,1,))))</f>
        <v>1</v>
      </c>
      <c r="BF34" s="134">
        <f t="shared" si="0"/>
        <v>14</v>
      </c>
      <c r="BG34" s="69">
        <f t="shared" si="10"/>
        <v>14</v>
      </c>
      <c r="BH34" s="69">
        <f t="shared" si="11"/>
        <v>16</v>
      </c>
      <c r="BI34" s="69">
        <f t="shared" si="12"/>
        <v>16</v>
      </c>
      <c r="BJ34" s="69">
        <f t="shared" si="13"/>
        <v>14</v>
      </c>
      <c r="BK34" s="69">
        <f t="shared" si="14"/>
        <v>14</v>
      </c>
      <c r="BL34" s="69"/>
      <c r="BM34" s="69"/>
      <c r="BN34" s="69">
        <f t="shared" si="15"/>
        <v>15</v>
      </c>
      <c r="BO34" s="69"/>
      <c r="BP34" s="69"/>
      <c r="BQ34" s="69"/>
      <c r="BR34" s="69">
        <f t="shared" si="16"/>
        <v>10</v>
      </c>
      <c r="BS34" s="69"/>
      <c r="BT34" s="69"/>
      <c r="BU34" s="69"/>
      <c r="BV34" s="69">
        <f t="shared" si="17"/>
        <v>19</v>
      </c>
      <c r="BW34" s="69"/>
      <c r="BX34" s="70">
        <f t="shared" si="18"/>
        <v>16</v>
      </c>
    </row>
    <row r="35" spans="1:76" s="9" customFormat="1" ht="18" customHeight="1" thickBot="1">
      <c r="A35" s="127" t="s">
        <v>37</v>
      </c>
      <c r="B35" s="102" t="str">
        <f>กรอกคะแนน!B35</f>
        <v>14</v>
      </c>
      <c r="C35" s="103" t="str">
        <f>กรอกคะแนน!C35</f>
        <v>1659</v>
      </c>
      <c r="D35" s="104" t="str">
        <f>กรอกคะแนน!D35</f>
        <v>เด็กชายปรีดาภูมิ    ฉ่ำแก้ว</v>
      </c>
      <c r="E35" s="91" t="str">
        <f>IF(กรอกคะแนน!E35=1,"ชาย","หญิง")</f>
        <v>หญิง</v>
      </c>
      <c r="F35" s="89">
        <v>1</v>
      </c>
      <c r="G35" s="91">
        <v>4</v>
      </c>
      <c r="H35" s="91">
        <f>IF(กรอกคะแนน!H35=1,4,IF(กรอกคะแนน!H35=2,3,IF(กรอกคะแนน!H35=3,2,IF(กรอกคะแนน!H35=4,1,))))</f>
        <v>2</v>
      </c>
      <c r="I35" s="91">
        <f>IF(กรอกคะแนน!I35=1,1,IF(กรอกคะแนน!I35=2,2,IF(กรอกคะแนน!I35=3,3,IF(กรอกคะแนน!I35=4,4,))))</f>
        <v>2</v>
      </c>
      <c r="J35" s="91">
        <v>4</v>
      </c>
      <c r="K35" s="93">
        <f>IF(กรอกคะแนน!K35=1,1,IF(กรอกคะแนน!K35=2,2,IF(กรอกคะแนน!K35=3,3,IF(กรอกคะแนน!K35=4,4,))))</f>
        <v>1</v>
      </c>
      <c r="L35" s="94">
        <f>IF(กรอกคะแนน!L35=1,1,IF(กรอกคะแนน!L35=2,2,IF(กรอกคะแนน!L35=3,3,IF(กรอกคะแนน!L35=4,4,))))</f>
        <v>2</v>
      </c>
      <c r="M35" s="91">
        <v>2</v>
      </c>
      <c r="N35" s="91">
        <v>4</v>
      </c>
      <c r="O35" s="91">
        <f>IF(กรอกคะแนน!O35=1,1,IF(กรอกคะแนน!O35=2,2,IF(กรอกคะแนน!O35=3,3,IF(กรอกคะแนน!O35=4,4,))))</f>
        <v>2</v>
      </c>
      <c r="P35" s="91">
        <v>4</v>
      </c>
      <c r="Q35" s="92">
        <f>IF(กรอกคะแนน!Q35=1,1,IF(กรอกคะแนน!Q35=2,2,IF(กรอกคะแนน!Q35=3,3,IF(กรอกคะแนน!Q35=4,4,))))</f>
        <v>2</v>
      </c>
      <c r="R35" s="89">
        <f>IF(กรอกคะแนน!R35=1,4,IF(กรอกคะแนน!R35=2,3,IF(กรอกคะแนน!R35=3,2,IF(กรอกคะแนน!R35=4,1,))))</f>
        <v>1</v>
      </c>
      <c r="S35" s="91">
        <v>3</v>
      </c>
      <c r="T35" s="91">
        <f>IF(กรอกคะแนน!T35=1,1,IF(กรอกคะแนน!T35=2,2,IF(กรอกคะแนน!T35=3,3,IF(กรอกคะแนน!T35=4,4,))))</f>
        <v>4</v>
      </c>
      <c r="U35" s="91">
        <f>IF(กรอกคะแนน!U35=1,4,IF(กรอกคะแนน!U35=2,3,IF(กรอกคะแนน!U35=3,2,IF(กรอกคะแนน!U35=4,1,))))</f>
        <v>2</v>
      </c>
      <c r="V35" s="91">
        <f>IF(กรอกคะแนน!V35=1,1,IF(กรอกคะแนน!V35=2,2,IF(กรอกคะแนน!V35=3,3,IF(กรอกคะแนน!V35=4,4,))))</f>
        <v>3</v>
      </c>
      <c r="W35" s="93">
        <f>IF(กรอกคะแนน!W35=1,4,IF(กรอกคะแนน!W35=2,3,IF(กรอกคะแนน!W35=3,2,IF(กรอกคะแนน!W35=4,1,))))</f>
        <v>3</v>
      </c>
      <c r="X35" s="94">
        <f>IF(กรอกคะแนน!X35=1,4,IF(กรอกคะแนน!X35=2,3,IF(กรอกคะแนน!X35=3,2,IF(กรอกคะแนน!X35=4,1,))))</f>
        <v>2</v>
      </c>
      <c r="Y35" s="91">
        <f>IF(กรอกคะแนน!Y35=1,1,IF(กรอกคะแนน!Y35=2,2,IF(กรอกคะแนน!Y35=3,3,IF(กรอกคะแนน!Y35=4,4,))))</f>
        <v>2</v>
      </c>
      <c r="Z35" s="91">
        <f>IF(กรอกคะแนน!Z35=1,4,IF(กรอกคะแนน!Z35=2,3,IF(กรอกคะแนน!Z35=3,2,IF(กรอกคะแนน!Z35=4,1,))))</f>
        <v>2</v>
      </c>
      <c r="AA35" s="91">
        <f>IF(กรอกคะแนน!AA35=1,1,IF(กรอกคะแนน!AA35=2,2,IF(กรอกคะแนน!AA35=3,3,IF(กรอกคะแนน!AA35=4,4,))))</f>
        <v>2</v>
      </c>
      <c r="AB35" s="91">
        <f>IF(กรอกคะแนน!AB35=1,1,IF(กรอกคะแนน!AB35=2,2,IF(กรอกคะแนน!AB35=3,3,IF(กรอกคะแนน!AB35=4,4,))))</f>
        <v>3</v>
      </c>
      <c r="AC35" s="92">
        <f>IF(กรอกคะแนน!AC35=1,4,IF(กรอกคะแนน!AC35=2,3,IF(กรอกคะแนน!AC35=3,2,IF(กรอกคะแนน!AC35=4,1,))))</f>
        <v>3</v>
      </c>
      <c r="AD35" s="89">
        <f>IF(กรอกคะแนน!AD35=1,1,IF(กรอกคะแนน!AD35=2,2,IF(กรอกคะแนน!AD35=3,3,IF(กรอกคะแนน!AD35=4,4,))))</f>
        <v>2</v>
      </c>
      <c r="AE35" s="91">
        <f>IF(กรอกคะแนน!AE35=1,4,IF(กรอกคะแนน!AE35=2,3,IF(กรอกคะแนน!AE35=3,2,IF(กรอกคะแนน!AE35=4,1,))))</f>
        <v>2</v>
      </c>
      <c r="AF35" s="91">
        <f>IF(กรอกคะแนน!AF35=1,4,IF(กรอกคะแนน!AF35=2,3,IF(กรอกคะแนน!AF35=3,2,IF(กรอกคะแนน!AF35=4,1,))))</f>
        <v>2</v>
      </c>
      <c r="AG35" s="91">
        <f>IF(กรอกคะแนน!AG35=1,1,IF(กรอกคะแนน!AG35=2,2,IF(กรอกคะแนน!AG35=3,3,IF(กรอกคะแนน!AG35=4,4,))))</f>
        <v>4</v>
      </c>
      <c r="AH35" s="91">
        <f>IF(กรอกคะแนน!AH35=1,4,IF(กรอกคะแนน!AH35=2,3,IF(กรอกคะแนน!AH35=3,2,IF(กรอกคะแนน!AH35=4,1,))))</f>
        <v>2</v>
      </c>
      <c r="AI35" s="93">
        <f>IF(กรอกคะแนน!AI35=1,4,IF(กรอกคะแนน!AI35=2,3,IF(กรอกคะแนน!AI35=3,2,IF(กรอกคะแนน!AI35=4,1,))))</f>
        <v>2</v>
      </c>
      <c r="AJ35" s="94">
        <f>IF(กรอกคะแนน!AJ35=1,1,IF(กรอกคะแนน!AJ35=2,2,IF(กรอกคะแนน!AJ35=3,3,IF(กรอกคะแนน!AJ35=4,4,))))</f>
        <v>2</v>
      </c>
      <c r="AK35" s="91">
        <f>IF(กรอกคะแนน!AK35=1,1,IF(กรอกคะแนน!AK35=2,2,IF(กรอกคะแนน!AK35=3,3,IF(กรอกคะแนน!AK35=4,4,))))</f>
        <v>3</v>
      </c>
      <c r="AL35" s="91">
        <f>IF(กรอกคะแนน!AL35=1,4,IF(กรอกคะแนน!AL35=2,3,IF(กรอกคะแนน!AL35=3,2,IF(กรอกคะแนน!AL35=4,1,))))</f>
        <v>1</v>
      </c>
      <c r="AM35" s="91">
        <f>IF(กรอกคะแนน!AM35=1,1,IF(กรอกคะแนน!AM35=2,2,IF(กรอกคะแนน!AM35=3,3,IF(กรอกคะแนน!AM35=4,4,))))</f>
        <v>4</v>
      </c>
      <c r="AN35" s="91">
        <f>IF(กรอกคะแนน!AN35=1,4,IF(กรอกคะแนน!AN35=2,3,IF(กรอกคะแนน!AN35=3,2,IF(กรอกคะแนน!AN35=4,1,))))</f>
        <v>1</v>
      </c>
      <c r="AO35" s="92">
        <f>IF(กรอกคะแนน!AO35=1,1,IF(กรอกคะแนน!AO35=2,2,IF(กรอกคะแนน!AO35=3,3,IF(กรอกคะแนน!AO35=4,4,))))</f>
        <v>4</v>
      </c>
      <c r="AP35" s="89">
        <f>IF(กรอกคะแนน!AP35=1,4,IF(กรอกคะแนน!AP35=2,3,IF(กรอกคะแนน!AP35=3,2,IF(กรอกคะแนน!AP35=4,1,))))</f>
        <v>1</v>
      </c>
      <c r="AQ35" s="91">
        <f>IF(กรอกคะแนน!AQ35=1,1,IF(กรอกคะแนน!AQ35=2,2,IF(กรอกคะแนน!AQ35=3,3,IF(กรอกคะแนน!AQ35=4,4,))))</f>
        <v>4</v>
      </c>
      <c r="AR35" s="91">
        <f>IF(กรอกคะแนน!AR35=1,1,IF(กรอกคะแนน!AR35=2,2,IF(กรอกคะแนน!AR35=3,3,IF(กรอกคะแนน!AR35=4,4,))))</f>
        <v>3</v>
      </c>
      <c r="AS35" s="93">
        <f>IF(กรอกคะแนน!AS35=1,4,IF(กรอกคะแนน!AS35=2,3,IF(กรอกคะแนน!AS35=3,2,IF(กรอกคะแนน!AS35=4,1,))))</f>
        <v>2</v>
      </c>
      <c r="AT35" s="94">
        <f>IF(กรอกคะแนน!AT35=1,1,IF(กรอกคะแนน!AT35=2,2,IF(กรอกคะแนน!AT35=3,3,IF(กรอกคะแนน!AT35=4,4,))))</f>
        <v>2</v>
      </c>
      <c r="AU35" s="91">
        <f>IF(กรอกคะแนน!AU35=1,1,IF(กรอกคะแนน!AU35=2,2,IF(กรอกคะแนน!AU35=3,3,IF(กรอกคะแนน!AU35=4,4,))))</f>
        <v>4</v>
      </c>
      <c r="AV35" s="91">
        <f>IF(กรอกคะแนน!AV35=1,1,IF(กรอกคะแนน!AV35=2,2,IF(กรอกคะแนน!AV35=3,3,IF(กรอกคะแนน!AV35=4,4,))))</f>
        <v>3</v>
      </c>
      <c r="AW35" s="91">
        <f>IF(กรอกคะแนน!AW35=1,1,IF(กรอกคะแนน!AW35=2,2,IF(กรอกคะแนน!AW35=3,3,IF(กรอกคะแนน!AW35=4,4,))))</f>
        <v>4</v>
      </c>
      <c r="AX35" s="91">
        <f>IF(กรอกคะแนน!AX35=1,4,IF(กรอกคะแนน!AX35=2,3,IF(กรอกคะแนน!AX35=3,2,IF(กรอกคะแนน!AX35=4,1,))))</f>
        <v>2</v>
      </c>
      <c r="AY35" s="92">
        <f>IF(กรอกคะแนน!AY35=1,1,IF(กรอกคะแนน!AY35=2,2,IF(กรอกคะแนน!AY35=3,3,IF(กรอกคะแนน!AY35=4,4,))))</f>
        <v>4</v>
      </c>
      <c r="AZ35" s="89">
        <f>IF(กรอกคะแนน!AZ35=1,4,IF(กรอกคะแนน!AZ35=2,3,IF(กรอกคะแนน!AZ35=3,2,IF(กรอกคะแนน!AZ35=4,1,))))</f>
        <v>3</v>
      </c>
      <c r="BA35" s="91">
        <f>IF(กรอกคะแนน!BA35=1,1,IF(กรอกคะแนน!BA35=2,2,IF(กรอกคะแนน!BA35=3,3,IF(กรอกคะแนน!BA35=4,4,))))</f>
        <v>4</v>
      </c>
      <c r="BB35" s="91">
        <f>IF(กรอกคะแนน!BB35=1,4,IF(กรอกคะแนน!BB35=2,3,IF(กรอกคะแนน!BB35=3,2,IF(กรอกคะแนน!BB35=4,1,))))</f>
        <v>3</v>
      </c>
      <c r="BC35" s="91">
        <f>IF(กรอกคะแนน!BC35=1,1,IF(กรอกคะแนน!BC35=2,2,IF(กรอกคะแนน!BC35=3,3,IF(กรอกคะแนน!BC35=4,4,))))</f>
        <v>2</v>
      </c>
      <c r="BD35" s="91">
        <f>IF(กรอกคะแนน!BD35=1,4,IF(กรอกคะแนน!BD35=2,3,IF(กรอกคะแนน!BD35=3,2,IF(กรอกคะแนน!BD35=4,1,))))</f>
        <v>3</v>
      </c>
      <c r="BE35" s="93">
        <f>IF(กรอกคะแนน!BE35=1,4,IF(กรอกคะแนน!BE35=2,3,IF(กรอกคะแนน!BE35=3,2,IF(กรอกคะแนน!BE35=4,1,))))</f>
        <v>1</v>
      </c>
      <c r="BF35" s="134">
        <f t="shared" si="0"/>
        <v>14</v>
      </c>
      <c r="BG35" s="69">
        <f t="shared" si="10"/>
        <v>14</v>
      </c>
      <c r="BH35" s="69">
        <f t="shared" si="11"/>
        <v>16</v>
      </c>
      <c r="BI35" s="69">
        <f t="shared" si="12"/>
        <v>16</v>
      </c>
      <c r="BJ35" s="69">
        <f t="shared" si="13"/>
        <v>14</v>
      </c>
      <c r="BK35" s="69">
        <f t="shared" si="14"/>
        <v>14</v>
      </c>
      <c r="BL35" s="69"/>
      <c r="BM35" s="69"/>
      <c r="BN35" s="69">
        <f t="shared" si="15"/>
        <v>15</v>
      </c>
      <c r="BO35" s="69"/>
      <c r="BP35" s="69"/>
      <c r="BQ35" s="69"/>
      <c r="BR35" s="69">
        <f t="shared" si="16"/>
        <v>10</v>
      </c>
      <c r="BS35" s="69"/>
      <c r="BT35" s="69"/>
      <c r="BU35" s="69"/>
      <c r="BV35" s="69">
        <f t="shared" si="17"/>
        <v>19</v>
      </c>
      <c r="BW35" s="69"/>
      <c r="BX35" s="70">
        <f t="shared" si="18"/>
        <v>16</v>
      </c>
    </row>
    <row r="36" spans="1:76" s="9" customFormat="1" ht="18" customHeight="1" thickBot="1">
      <c r="A36" s="127" t="s">
        <v>38</v>
      </c>
      <c r="B36" s="102" t="str">
        <f>กรอกคะแนน!B36</f>
        <v>14</v>
      </c>
      <c r="C36" s="103" t="str">
        <f>กรอกคะแนน!C36</f>
        <v>1660</v>
      </c>
      <c r="D36" s="104" t="str">
        <f>กรอกคะแนน!D36</f>
        <v>เด็กชายพงศกร    ว่องกสิการ</v>
      </c>
      <c r="E36" s="91" t="str">
        <f>IF(กรอกคะแนน!E36=1,"ชาย","หญิง")</f>
        <v>หญิง</v>
      </c>
      <c r="F36" s="89">
        <v>1</v>
      </c>
      <c r="G36" s="91">
        <v>4</v>
      </c>
      <c r="H36" s="91">
        <f>IF(กรอกคะแนน!H36=1,4,IF(กรอกคะแนน!H36=2,3,IF(กรอกคะแนน!H36=3,2,IF(กรอกคะแนน!H36=4,1,))))</f>
        <v>2</v>
      </c>
      <c r="I36" s="91">
        <f>IF(กรอกคะแนน!I36=1,1,IF(กรอกคะแนน!I36=2,2,IF(กรอกคะแนน!I36=3,3,IF(กรอกคะแนน!I36=4,4,))))</f>
        <v>2</v>
      </c>
      <c r="J36" s="91">
        <v>4</v>
      </c>
      <c r="K36" s="93">
        <f>IF(กรอกคะแนน!K36=1,1,IF(กรอกคะแนน!K36=2,2,IF(กรอกคะแนน!K36=3,3,IF(กรอกคะแนน!K36=4,4,))))</f>
        <v>1</v>
      </c>
      <c r="L36" s="94">
        <f>IF(กรอกคะแนน!L36=1,1,IF(กรอกคะแนน!L36=2,2,IF(กรอกคะแนน!L36=3,3,IF(กรอกคะแนน!L36=4,4,))))</f>
        <v>2</v>
      </c>
      <c r="M36" s="91">
        <v>2</v>
      </c>
      <c r="N36" s="91">
        <v>4</v>
      </c>
      <c r="O36" s="91">
        <f>IF(กรอกคะแนน!O36=1,1,IF(กรอกคะแนน!O36=2,2,IF(กรอกคะแนน!O36=3,3,IF(กรอกคะแนน!O36=4,4,))))</f>
        <v>2</v>
      </c>
      <c r="P36" s="91">
        <v>4</v>
      </c>
      <c r="Q36" s="92">
        <f>IF(กรอกคะแนน!Q36=1,1,IF(กรอกคะแนน!Q36=2,2,IF(กรอกคะแนน!Q36=3,3,IF(กรอกคะแนน!Q36=4,4,))))</f>
        <v>2</v>
      </c>
      <c r="R36" s="89">
        <f>IF(กรอกคะแนน!R36=1,4,IF(กรอกคะแนน!R36=2,3,IF(กรอกคะแนน!R36=3,2,IF(กรอกคะแนน!R36=4,1,))))</f>
        <v>1</v>
      </c>
      <c r="S36" s="91">
        <v>3</v>
      </c>
      <c r="T36" s="91">
        <f>IF(กรอกคะแนน!T36=1,1,IF(กรอกคะแนน!T36=2,2,IF(กรอกคะแนน!T36=3,3,IF(กรอกคะแนน!T36=4,4,))))</f>
        <v>4</v>
      </c>
      <c r="U36" s="91">
        <f>IF(กรอกคะแนน!U36=1,4,IF(กรอกคะแนน!U36=2,3,IF(กรอกคะแนน!U36=3,2,IF(กรอกคะแนน!U36=4,1,))))</f>
        <v>2</v>
      </c>
      <c r="V36" s="91">
        <f>IF(กรอกคะแนน!V36=1,1,IF(กรอกคะแนน!V36=2,2,IF(กรอกคะแนน!V36=3,3,IF(กรอกคะแนน!V36=4,4,))))</f>
        <v>3</v>
      </c>
      <c r="W36" s="93">
        <f>IF(กรอกคะแนน!W36=1,4,IF(กรอกคะแนน!W36=2,3,IF(กรอกคะแนน!W36=3,2,IF(กรอกคะแนน!W36=4,1,))))</f>
        <v>3</v>
      </c>
      <c r="X36" s="94">
        <f>IF(กรอกคะแนน!X36=1,4,IF(กรอกคะแนน!X36=2,3,IF(กรอกคะแนน!X36=3,2,IF(กรอกคะแนน!X36=4,1,))))</f>
        <v>2</v>
      </c>
      <c r="Y36" s="91">
        <f>IF(กรอกคะแนน!Y36=1,1,IF(กรอกคะแนน!Y36=2,2,IF(กรอกคะแนน!Y36=3,3,IF(กรอกคะแนน!Y36=4,4,))))</f>
        <v>2</v>
      </c>
      <c r="Z36" s="91">
        <f>IF(กรอกคะแนน!Z36=1,4,IF(กรอกคะแนน!Z36=2,3,IF(กรอกคะแนน!Z36=3,2,IF(กรอกคะแนน!Z36=4,1,))))</f>
        <v>2</v>
      </c>
      <c r="AA36" s="91">
        <f>IF(กรอกคะแนน!AA36=1,1,IF(กรอกคะแนน!AA36=2,2,IF(กรอกคะแนน!AA36=3,3,IF(กรอกคะแนน!AA36=4,4,))))</f>
        <v>2</v>
      </c>
      <c r="AB36" s="91">
        <f>IF(กรอกคะแนน!AB36=1,1,IF(กรอกคะแนน!AB36=2,2,IF(กรอกคะแนน!AB36=3,3,IF(กรอกคะแนน!AB36=4,4,))))</f>
        <v>3</v>
      </c>
      <c r="AC36" s="92">
        <f>IF(กรอกคะแนน!AC36=1,4,IF(กรอกคะแนน!AC36=2,3,IF(กรอกคะแนน!AC36=3,2,IF(กรอกคะแนน!AC36=4,1,))))</f>
        <v>3</v>
      </c>
      <c r="AD36" s="89">
        <f>IF(กรอกคะแนน!AD36=1,1,IF(กรอกคะแนน!AD36=2,2,IF(กรอกคะแนน!AD36=3,3,IF(กรอกคะแนน!AD36=4,4,))))</f>
        <v>2</v>
      </c>
      <c r="AE36" s="91">
        <f>IF(กรอกคะแนน!AE36=1,4,IF(กรอกคะแนน!AE36=2,3,IF(กรอกคะแนน!AE36=3,2,IF(กรอกคะแนน!AE36=4,1,))))</f>
        <v>2</v>
      </c>
      <c r="AF36" s="91">
        <f>IF(กรอกคะแนน!AF36=1,4,IF(กรอกคะแนน!AF36=2,3,IF(กรอกคะแนน!AF36=3,2,IF(กรอกคะแนน!AF36=4,1,))))</f>
        <v>2</v>
      </c>
      <c r="AG36" s="91">
        <f>IF(กรอกคะแนน!AG36=1,1,IF(กรอกคะแนน!AG36=2,2,IF(กรอกคะแนน!AG36=3,3,IF(กรอกคะแนน!AG36=4,4,))))</f>
        <v>4</v>
      </c>
      <c r="AH36" s="91">
        <f>IF(กรอกคะแนน!AH36=1,4,IF(กรอกคะแนน!AH36=2,3,IF(กรอกคะแนน!AH36=3,2,IF(กรอกคะแนน!AH36=4,1,))))</f>
        <v>2</v>
      </c>
      <c r="AI36" s="93">
        <f>IF(กรอกคะแนน!AI36=1,4,IF(กรอกคะแนน!AI36=2,3,IF(กรอกคะแนน!AI36=3,2,IF(กรอกคะแนน!AI36=4,1,))))</f>
        <v>2</v>
      </c>
      <c r="AJ36" s="94">
        <f>IF(กรอกคะแนน!AJ36=1,1,IF(กรอกคะแนน!AJ36=2,2,IF(กรอกคะแนน!AJ36=3,3,IF(กรอกคะแนน!AJ36=4,4,))))</f>
        <v>2</v>
      </c>
      <c r="AK36" s="91">
        <f>IF(กรอกคะแนน!AK36=1,1,IF(กรอกคะแนน!AK36=2,2,IF(กรอกคะแนน!AK36=3,3,IF(กรอกคะแนน!AK36=4,4,))))</f>
        <v>3</v>
      </c>
      <c r="AL36" s="91">
        <f>IF(กรอกคะแนน!AL36=1,4,IF(กรอกคะแนน!AL36=2,3,IF(กรอกคะแนน!AL36=3,2,IF(กรอกคะแนน!AL36=4,1,))))</f>
        <v>1</v>
      </c>
      <c r="AM36" s="91">
        <f>IF(กรอกคะแนน!AM36=1,1,IF(กรอกคะแนน!AM36=2,2,IF(กรอกคะแนน!AM36=3,3,IF(กรอกคะแนน!AM36=4,4,))))</f>
        <v>4</v>
      </c>
      <c r="AN36" s="91">
        <f>IF(กรอกคะแนน!AN36=1,4,IF(กรอกคะแนน!AN36=2,3,IF(กรอกคะแนน!AN36=3,2,IF(กรอกคะแนน!AN36=4,1,))))</f>
        <v>1</v>
      </c>
      <c r="AO36" s="92">
        <f>IF(กรอกคะแนน!AO36=1,1,IF(กรอกคะแนน!AO36=2,2,IF(กรอกคะแนน!AO36=3,3,IF(กรอกคะแนน!AO36=4,4,))))</f>
        <v>4</v>
      </c>
      <c r="AP36" s="89">
        <f>IF(กรอกคะแนน!AP36=1,4,IF(กรอกคะแนน!AP36=2,3,IF(กรอกคะแนน!AP36=3,2,IF(กรอกคะแนน!AP36=4,1,))))</f>
        <v>1</v>
      </c>
      <c r="AQ36" s="91">
        <f>IF(กรอกคะแนน!AQ36=1,1,IF(กรอกคะแนน!AQ36=2,2,IF(กรอกคะแนน!AQ36=3,3,IF(กรอกคะแนน!AQ36=4,4,))))</f>
        <v>4</v>
      </c>
      <c r="AR36" s="91">
        <f>IF(กรอกคะแนน!AR36=1,1,IF(กรอกคะแนน!AR36=2,2,IF(กรอกคะแนน!AR36=3,3,IF(กรอกคะแนน!AR36=4,4,))))</f>
        <v>3</v>
      </c>
      <c r="AS36" s="93">
        <f>IF(กรอกคะแนน!AS36=1,4,IF(กรอกคะแนน!AS36=2,3,IF(กรอกคะแนน!AS36=3,2,IF(กรอกคะแนน!AS36=4,1,))))</f>
        <v>2</v>
      </c>
      <c r="AT36" s="94">
        <f>IF(กรอกคะแนน!AT36=1,1,IF(กรอกคะแนน!AT36=2,2,IF(กรอกคะแนน!AT36=3,3,IF(กรอกคะแนน!AT36=4,4,))))</f>
        <v>2</v>
      </c>
      <c r="AU36" s="91">
        <f>IF(กรอกคะแนน!AU36=1,1,IF(กรอกคะแนน!AU36=2,2,IF(กรอกคะแนน!AU36=3,3,IF(กรอกคะแนน!AU36=4,4,))))</f>
        <v>4</v>
      </c>
      <c r="AV36" s="91">
        <f>IF(กรอกคะแนน!AV36=1,1,IF(กรอกคะแนน!AV36=2,2,IF(กรอกคะแนน!AV36=3,3,IF(กรอกคะแนน!AV36=4,4,))))</f>
        <v>3</v>
      </c>
      <c r="AW36" s="91">
        <f>IF(กรอกคะแนน!AW36=1,1,IF(กรอกคะแนน!AW36=2,2,IF(กรอกคะแนน!AW36=3,3,IF(กรอกคะแนน!AW36=4,4,))))</f>
        <v>4</v>
      </c>
      <c r="AX36" s="91">
        <f>IF(กรอกคะแนน!AX36=1,4,IF(กรอกคะแนน!AX36=2,3,IF(กรอกคะแนน!AX36=3,2,IF(กรอกคะแนน!AX36=4,1,))))</f>
        <v>2</v>
      </c>
      <c r="AY36" s="92">
        <f>IF(กรอกคะแนน!AY36=1,1,IF(กรอกคะแนน!AY36=2,2,IF(กรอกคะแนน!AY36=3,3,IF(กรอกคะแนน!AY36=4,4,))))</f>
        <v>4</v>
      </c>
      <c r="AZ36" s="89">
        <f>IF(กรอกคะแนน!AZ36=1,4,IF(กรอกคะแนน!AZ36=2,3,IF(กรอกคะแนน!AZ36=3,2,IF(กรอกคะแนน!AZ36=4,1,))))</f>
        <v>3</v>
      </c>
      <c r="BA36" s="91">
        <f>IF(กรอกคะแนน!BA36=1,1,IF(กรอกคะแนน!BA36=2,2,IF(กรอกคะแนน!BA36=3,3,IF(กรอกคะแนน!BA36=4,4,))))</f>
        <v>4</v>
      </c>
      <c r="BB36" s="91">
        <f>IF(กรอกคะแนน!BB36=1,4,IF(กรอกคะแนน!BB36=2,3,IF(กรอกคะแนน!BB36=3,2,IF(กรอกคะแนน!BB36=4,1,))))</f>
        <v>3</v>
      </c>
      <c r="BC36" s="91">
        <f>IF(กรอกคะแนน!BC36=1,1,IF(กรอกคะแนน!BC36=2,2,IF(กรอกคะแนน!BC36=3,3,IF(กรอกคะแนน!BC36=4,4,))))</f>
        <v>2</v>
      </c>
      <c r="BD36" s="91">
        <f>IF(กรอกคะแนน!BD36=1,4,IF(กรอกคะแนน!BD36=2,3,IF(กรอกคะแนน!BD36=3,2,IF(กรอกคะแนน!BD36=4,1,))))</f>
        <v>3</v>
      </c>
      <c r="BE36" s="93">
        <f>IF(กรอกคะแนน!BE36=1,4,IF(กรอกคะแนน!BE36=2,3,IF(กรอกคะแนน!BE36=3,2,IF(กรอกคะแนน!BE36=4,1,))))</f>
        <v>1</v>
      </c>
      <c r="BF36" s="134">
        <f t="shared" ref="BF36:BF46" si="19">AG36+AL36+AQ36+AT36+BD36</f>
        <v>14</v>
      </c>
      <c r="BG36" s="69">
        <f t="shared" ref="BG36:BG45" si="20">SUM(F36:K36)</f>
        <v>14</v>
      </c>
      <c r="BH36" s="69">
        <f t="shared" ref="BH36:BH45" si="21">SUM(L36:Q36)</f>
        <v>16</v>
      </c>
      <c r="BI36" s="69">
        <f t="shared" ref="BI36:BI45" si="22">SUM(R36:W36)</f>
        <v>16</v>
      </c>
      <c r="BJ36" s="69">
        <f t="shared" ref="BJ36:BJ45" si="23">SUM(X36:AC36)</f>
        <v>14</v>
      </c>
      <c r="BK36" s="69">
        <f t="shared" ref="BK36:BK45" si="24">SUM(AD36:AI36)</f>
        <v>14</v>
      </c>
      <c r="BL36" s="69"/>
      <c r="BM36" s="69"/>
      <c r="BN36" s="69">
        <f t="shared" ref="BN36:BN45" si="25">SUM(AJ36:AO36)</f>
        <v>15</v>
      </c>
      <c r="BO36" s="69"/>
      <c r="BP36" s="69"/>
      <c r="BQ36" s="69"/>
      <c r="BR36" s="69">
        <f t="shared" ref="BR36:BR45" si="26">SUM(AP36:AS36)</f>
        <v>10</v>
      </c>
      <c r="BS36" s="69"/>
      <c r="BT36" s="69"/>
      <c r="BU36" s="69"/>
      <c r="BV36" s="69">
        <f t="shared" ref="BV36:BV46" si="27">SUM(AT36:AY36)</f>
        <v>19</v>
      </c>
      <c r="BW36" s="69"/>
      <c r="BX36" s="70">
        <f t="shared" ref="BX36:BX45" si="28">SUM(AZ36:BE36)</f>
        <v>16</v>
      </c>
    </row>
    <row r="37" spans="1:76" s="9" customFormat="1" ht="18" customHeight="1" thickBot="1">
      <c r="A37" s="127" t="s">
        <v>39</v>
      </c>
      <c r="B37" s="102" t="str">
        <f>กรอกคะแนน!B37</f>
        <v>14</v>
      </c>
      <c r="C37" s="103" t="str">
        <f>กรอกคะแนน!C37</f>
        <v>1661</v>
      </c>
      <c r="D37" s="104" t="str">
        <f>กรอกคะแนน!D37</f>
        <v>เด็กชายพรเทพ    อินทร์ชูฤทธิ์</v>
      </c>
      <c r="E37" s="91" t="str">
        <f>IF(กรอกคะแนน!E37=1,"ชาย","หญิง")</f>
        <v>หญิง</v>
      </c>
      <c r="F37" s="89">
        <v>1</v>
      </c>
      <c r="G37" s="91">
        <v>4</v>
      </c>
      <c r="H37" s="91">
        <f>IF(กรอกคะแนน!H37=1,4,IF(กรอกคะแนน!H37=2,3,IF(กรอกคะแนน!H37=3,2,IF(กรอกคะแนน!H37=4,1,))))</f>
        <v>2</v>
      </c>
      <c r="I37" s="91">
        <f>IF(กรอกคะแนน!I37=1,1,IF(กรอกคะแนน!I37=2,2,IF(กรอกคะแนน!I37=3,3,IF(กรอกคะแนน!I37=4,4,))))</f>
        <v>2</v>
      </c>
      <c r="J37" s="91">
        <v>4</v>
      </c>
      <c r="K37" s="93">
        <f>IF(กรอกคะแนน!K37=1,1,IF(กรอกคะแนน!K37=2,2,IF(กรอกคะแนน!K37=3,3,IF(กรอกคะแนน!K37=4,4,))))</f>
        <v>1</v>
      </c>
      <c r="L37" s="94">
        <f>IF(กรอกคะแนน!L37=1,1,IF(กรอกคะแนน!L37=2,2,IF(กรอกคะแนน!L37=3,3,IF(กรอกคะแนน!L37=4,4,))))</f>
        <v>2</v>
      </c>
      <c r="M37" s="91">
        <v>2</v>
      </c>
      <c r="N37" s="91">
        <v>4</v>
      </c>
      <c r="O37" s="91">
        <f>IF(กรอกคะแนน!O37=1,1,IF(กรอกคะแนน!O37=2,2,IF(กรอกคะแนน!O37=3,3,IF(กรอกคะแนน!O37=4,4,))))</f>
        <v>2</v>
      </c>
      <c r="P37" s="91">
        <v>4</v>
      </c>
      <c r="Q37" s="92">
        <f>IF(กรอกคะแนน!Q37=1,1,IF(กรอกคะแนน!Q37=2,2,IF(กรอกคะแนน!Q37=3,3,IF(กรอกคะแนน!Q37=4,4,))))</f>
        <v>2</v>
      </c>
      <c r="R37" s="89">
        <f>IF(กรอกคะแนน!R37=1,4,IF(กรอกคะแนน!R37=2,3,IF(กรอกคะแนน!R37=3,2,IF(กรอกคะแนน!R37=4,1,))))</f>
        <v>1</v>
      </c>
      <c r="S37" s="91">
        <v>3</v>
      </c>
      <c r="T37" s="91">
        <f>IF(กรอกคะแนน!T37=1,1,IF(กรอกคะแนน!T37=2,2,IF(กรอกคะแนน!T37=3,3,IF(กรอกคะแนน!T37=4,4,))))</f>
        <v>4</v>
      </c>
      <c r="U37" s="91">
        <f>IF(กรอกคะแนน!U37=1,4,IF(กรอกคะแนน!U37=2,3,IF(กรอกคะแนน!U37=3,2,IF(กรอกคะแนน!U37=4,1,))))</f>
        <v>2</v>
      </c>
      <c r="V37" s="91">
        <f>IF(กรอกคะแนน!V37=1,1,IF(กรอกคะแนน!V37=2,2,IF(กรอกคะแนน!V37=3,3,IF(กรอกคะแนน!V37=4,4,))))</f>
        <v>3</v>
      </c>
      <c r="W37" s="93">
        <f>IF(กรอกคะแนน!W37=1,4,IF(กรอกคะแนน!W37=2,3,IF(กรอกคะแนน!W37=3,2,IF(กรอกคะแนน!W37=4,1,))))</f>
        <v>3</v>
      </c>
      <c r="X37" s="94">
        <f>IF(กรอกคะแนน!X37=1,4,IF(กรอกคะแนน!X37=2,3,IF(กรอกคะแนน!X37=3,2,IF(กรอกคะแนน!X37=4,1,))))</f>
        <v>2</v>
      </c>
      <c r="Y37" s="91">
        <f>IF(กรอกคะแนน!Y37=1,1,IF(กรอกคะแนน!Y37=2,2,IF(กรอกคะแนน!Y37=3,3,IF(กรอกคะแนน!Y37=4,4,))))</f>
        <v>2</v>
      </c>
      <c r="Z37" s="91">
        <f>IF(กรอกคะแนน!Z37=1,4,IF(กรอกคะแนน!Z37=2,3,IF(กรอกคะแนน!Z37=3,2,IF(กรอกคะแนน!Z37=4,1,))))</f>
        <v>2</v>
      </c>
      <c r="AA37" s="91">
        <f>IF(กรอกคะแนน!AA37=1,1,IF(กรอกคะแนน!AA37=2,2,IF(กรอกคะแนน!AA37=3,3,IF(กรอกคะแนน!AA37=4,4,))))</f>
        <v>2</v>
      </c>
      <c r="AB37" s="91">
        <f>IF(กรอกคะแนน!AB37=1,1,IF(กรอกคะแนน!AB37=2,2,IF(กรอกคะแนน!AB37=3,3,IF(กรอกคะแนน!AB37=4,4,))))</f>
        <v>3</v>
      </c>
      <c r="AC37" s="92">
        <f>IF(กรอกคะแนน!AC37=1,4,IF(กรอกคะแนน!AC37=2,3,IF(กรอกคะแนน!AC37=3,2,IF(กรอกคะแนน!AC37=4,1,))))</f>
        <v>3</v>
      </c>
      <c r="AD37" s="89">
        <f>IF(กรอกคะแนน!AD37=1,1,IF(กรอกคะแนน!AD37=2,2,IF(กรอกคะแนน!AD37=3,3,IF(กรอกคะแนน!AD37=4,4,))))</f>
        <v>2</v>
      </c>
      <c r="AE37" s="91">
        <f>IF(กรอกคะแนน!AE37=1,4,IF(กรอกคะแนน!AE37=2,3,IF(กรอกคะแนน!AE37=3,2,IF(กรอกคะแนน!AE37=4,1,))))</f>
        <v>2</v>
      </c>
      <c r="AF37" s="91">
        <f>IF(กรอกคะแนน!AF37=1,4,IF(กรอกคะแนน!AF37=2,3,IF(กรอกคะแนน!AF37=3,2,IF(กรอกคะแนน!AF37=4,1,))))</f>
        <v>2</v>
      </c>
      <c r="AG37" s="91">
        <f>IF(กรอกคะแนน!AG37=1,1,IF(กรอกคะแนน!AG37=2,2,IF(กรอกคะแนน!AG37=3,3,IF(กรอกคะแนน!AG37=4,4,))))</f>
        <v>4</v>
      </c>
      <c r="AH37" s="91">
        <f>IF(กรอกคะแนน!AH37=1,4,IF(กรอกคะแนน!AH37=2,3,IF(กรอกคะแนน!AH37=3,2,IF(กรอกคะแนน!AH37=4,1,))))</f>
        <v>2</v>
      </c>
      <c r="AI37" s="93">
        <f>IF(กรอกคะแนน!AI37=1,4,IF(กรอกคะแนน!AI37=2,3,IF(กรอกคะแนน!AI37=3,2,IF(กรอกคะแนน!AI37=4,1,))))</f>
        <v>2</v>
      </c>
      <c r="AJ37" s="94">
        <f>IF(กรอกคะแนน!AJ37=1,1,IF(กรอกคะแนน!AJ37=2,2,IF(กรอกคะแนน!AJ37=3,3,IF(กรอกคะแนน!AJ37=4,4,))))</f>
        <v>2</v>
      </c>
      <c r="AK37" s="91">
        <f>IF(กรอกคะแนน!AK37=1,1,IF(กรอกคะแนน!AK37=2,2,IF(กรอกคะแนน!AK37=3,3,IF(กรอกคะแนน!AK37=4,4,))))</f>
        <v>3</v>
      </c>
      <c r="AL37" s="91">
        <f>IF(กรอกคะแนน!AL37=1,4,IF(กรอกคะแนน!AL37=2,3,IF(กรอกคะแนน!AL37=3,2,IF(กรอกคะแนน!AL37=4,1,))))</f>
        <v>1</v>
      </c>
      <c r="AM37" s="91">
        <f>IF(กรอกคะแนน!AM37=1,1,IF(กรอกคะแนน!AM37=2,2,IF(กรอกคะแนน!AM37=3,3,IF(กรอกคะแนน!AM37=4,4,))))</f>
        <v>4</v>
      </c>
      <c r="AN37" s="91">
        <f>IF(กรอกคะแนน!AN37=1,4,IF(กรอกคะแนน!AN37=2,3,IF(กรอกคะแนน!AN37=3,2,IF(กรอกคะแนน!AN37=4,1,))))</f>
        <v>1</v>
      </c>
      <c r="AO37" s="92">
        <f>IF(กรอกคะแนน!AO37=1,1,IF(กรอกคะแนน!AO37=2,2,IF(กรอกคะแนน!AO37=3,3,IF(กรอกคะแนน!AO37=4,4,))))</f>
        <v>4</v>
      </c>
      <c r="AP37" s="89">
        <f>IF(กรอกคะแนน!AP37=1,4,IF(กรอกคะแนน!AP37=2,3,IF(กรอกคะแนน!AP37=3,2,IF(กรอกคะแนน!AP37=4,1,))))</f>
        <v>1</v>
      </c>
      <c r="AQ37" s="91">
        <f>IF(กรอกคะแนน!AQ37=1,1,IF(กรอกคะแนน!AQ37=2,2,IF(กรอกคะแนน!AQ37=3,3,IF(กรอกคะแนน!AQ37=4,4,))))</f>
        <v>4</v>
      </c>
      <c r="AR37" s="91">
        <f>IF(กรอกคะแนน!AR37=1,1,IF(กรอกคะแนน!AR37=2,2,IF(กรอกคะแนน!AR37=3,3,IF(กรอกคะแนน!AR37=4,4,))))</f>
        <v>3</v>
      </c>
      <c r="AS37" s="93">
        <f>IF(กรอกคะแนน!AS37=1,4,IF(กรอกคะแนน!AS37=2,3,IF(กรอกคะแนน!AS37=3,2,IF(กรอกคะแนน!AS37=4,1,))))</f>
        <v>2</v>
      </c>
      <c r="AT37" s="94">
        <f>IF(กรอกคะแนน!AT37=1,1,IF(กรอกคะแนน!AT37=2,2,IF(กรอกคะแนน!AT37=3,3,IF(กรอกคะแนน!AT37=4,4,))))</f>
        <v>2</v>
      </c>
      <c r="AU37" s="91">
        <f>IF(กรอกคะแนน!AU37=1,1,IF(กรอกคะแนน!AU37=2,2,IF(กรอกคะแนน!AU37=3,3,IF(กรอกคะแนน!AU37=4,4,))))</f>
        <v>4</v>
      </c>
      <c r="AV37" s="91">
        <f>IF(กรอกคะแนน!AV37=1,1,IF(กรอกคะแนน!AV37=2,2,IF(กรอกคะแนน!AV37=3,3,IF(กรอกคะแนน!AV37=4,4,))))</f>
        <v>3</v>
      </c>
      <c r="AW37" s="91">
        <f>IF(กรอกคะแนน!AW37=1,1,IF(กรอกคะแนน!AW37=2,2,IF(กรอกคะแนน!AW37=3,3,IF(กรอกคะแนน!AW37=4,4,))))</f>
        <v>4</v>
      </c>
      <c r="AX37" s="91">
        <f>IF(กรอกคะแนน!AX37=1,4,IF(กรอกคะแนน!AX37=2,3,IF(กรอกคะแนน!AX37=3,2,IF(กรอกคะแนน!AX37=4,1,))))</f>
        <v>2</v>
      </c>
      <c r="AY37" s="92">
        <f>IF(กรอกคะแนน!AY37=1,1,IF(กรอกคะแนน!AY37=2,2,IF(กรอกคะแนน!AY37=3,3,IF(กรอกคะแนน!AY37=4,4,))))</f>
        <v>4</v>
      </c>
      <c r="AZ37" s="89">
        <f>IF(กรอกคะแนน!AZ37=1,4,IF(กรอกคะแนน!AZ37=2,3,IF(กรอกคะแนน!AZ37=3,2,IF(กรอกคะแนน!AZ37=4,1,))))</f>
        <v>3</v>
      </c>
      <c r="BA37" s="91">
        <f>IF(กรอกคะแนน!BA37=1,1,IF(กรอกคะแนน!BA37=2,2,IF(กรอกคะแนน!BA37=3,3,IF(กรอกคะแนน!BA37=4,4,))))</f>
        <v>4</v>
      </c>
      <c r="BB37" s="91">
        <f>IF(กรอกคะแนน!BB37=1,4,IF(กรอกคะแนน!BB37=2,3,IF(กรอกคะแนน!BB37=3,2,IF(กรอกคะแนน!BB37=4,1,))))</f>
        <v>3</v>
      </c>
      <c r="BC37" s="91">
        <f>IF(กรอกคะแนน!BC37=1,1,IF(กรอกคะแนน!BC37=2,2,IF(กรอกคะแนน!BC37=3,3,IF(กรอกคะแนน!BC37=4,4,))))</f>
        <v>2</v>
      </c>
      <c r="BD37" s="91">
        <f>IF(กรอกคะแนน!BD37=1,4,IF(กรอกคะแนน!BD37=2,3,IF(กรอกคะแนน!BD37=3,2,IF(กรอกคะแนน!BD37=4,1,))))</f>
        <v>3</v>
      </c>
      <c r="BE37" s="93">
        <f>IF(กรอกคะแนน!BE37=1,4,IF(กรอกคะแนน!BE37=2,3,IF(กรอกคะแนน!BE37=3,2,IF(กรอกคะแนน!BE37=4,1,))))</f>
        <v>1</v>
      </c>
      <c r="BF37" s="134">
        <f t="shared" si="19"/>
        <v>14</v>
      </c>
      <c r="BG37" s="69">
        <f t="shared" si="20"/>
        <v>14</v>
      </c>
      <c r="BH37" s="69">
        <f t="shared" si="21"/>
        <v>16</v>
      </c>
      <c r="BI37" s="69">
        <f t="shared" si="22"/>
        <v>16</v>
      </c>
      <c r="BJ37" s="69">
        <f t="shared" si="23"/>
        <v>14</v>
      </c>
      <c r="BK37" s="69">
        <f t="shared" si="24"/>
        <v>14</v>
      </c>
      <c r="BL37" s="69"/>
      <c r="BM37" s="69"/>
      <c r="BN37" s="69">
        <f t="shared" si="25"/>
        <v>15</v>
      </c>
      <c r="BO37" s="69"/>
      <c r="BP37" s="69"/>
      <c r="BQ37" s="69"/>
      <c r="BR37" s="69">
        <f t="shared" si="26"/>
        <v>10</v>
      </c>
      <c r="BS37" s="69"/>
      <c r="BT37" s="69"/>
      <c r="BU37" s="69"/>
      <c r="BV37" s="69">
        <f t="shared" si="27"/>
        <v>19</v>
      </c>
      <c r="BW37" s="69"/>
      <c r="BX37" s="70">
        <f t="shared" si="28"/>
        <v>16</v>
      </c>
    </row>
    <row r="38" spans="1:76" s="9" customFormat="1" ht="18" customHeight="1" thickBot="1">
      <c r="A38" s="127" t="s">
        <v>40</v>
      </c>
      <c r="B38" s="102" t="str">
        <f>กรอกคะแนน!B38</f>
        <v>14</v>
      </c>
      <c r="C38" s="103" t="str">
        <f>กรอกคะแนน!C38</f>
        <v>1662</v>
      </c>
      <c r="D38" s="104" t="str">
        <f>กรอกคะแนน!D38</f>
        <v>เด็กชายพิเชษฐ์    บัณฑิตอำไพบุญ</v>
      </c>
      <c r="E38" s="91" t="str">
        <f>IF(กรอกคะแนน!E38=1,"ชาย","หญิง")</f>
        <v>หญิง</v>
      </c>
      <c r="F38" s="89">
        <v>1</v>
      </c>
      <c r="G38" s="91">
        <v>4</v>
      </c>
      <c r="H38" s="91">
        <f>IF(กรอกคะแนน!H38=1,4,IF(กรอกคะแนน!H38=2,3,IF(กรอกคะแนน!H38=3,2,IF(กรอกคะแนน!H38=4,1,))))</f>
        <v>2</v>
      </c>
      <c r="I38" s="91">
        <f>IF(กรอกคะแนน!I38=1,1,IF(กรอกคะแนน!I38=2,2,IF(กรอกคะแนน!I38=3,3,IF(กรอกคะแนน!I38=4,4,))))</f>
        <v>2</v>
      </c>
      <c r="J38" s="91">
        <v>4</v>
      </c>
      <c r="K38" s="93">
        <f>IF(กรอกคะแนน!K38=1,1,IF(กรอกคะแนน!K38=2,2,IF(กรอกคะแนน!K38=3,3,IF(กรอกคะแนน!K38=4,4,))))</f>
        <v>1</v>
      </c>
      <c r="L38" s="94">
        <f>IF(กรอกคะแนน!L38=1,1,IF(กรอกคะแนน!L38=2,2,IF(กรอกคะแนน!L38=3,3,IF(กรอกคะแนน!L38=4,4,))))</f>
        <v>2</v>
      </c>
      <c r="M38" s="91">
        <v>2</v>
      </c>
      <c r="N38" s="91">
        <v>4</v>
      </c>
      <c r="O38" s="91">
        <f>IF(กรอกคะแนน!O38=1,1,IF(กรอกคะแนน!O38=2,2,IF(กรอกคะแนน!O38=3,3,IF(กรอกคะแนน!O38=4,4,))))</f>
        <v>2</v>
      </c>
      <c r="P38" s="91">
        <v>4</v>
      </c>
      <c r="Q38" s="92">
        <f>IF(กรอกคะแนน!Q38=1,1,IF(กรอกคะแนน!Q38=2,2,IF(กรอกคะแนน!Q38=3,3,IF(กรอกคะแนน!Q38=4,4,))))</f>
        <v>2</v>
      </c>
      <c r="R38" s="89">
        <f>IF(กรอกคะแนน!R38=1,4,IF(กรอกคะแนน!R38=2,3,IF(กรอกคะแนน!R38=3,2,IF(กรอกคะแนน!R38=4,1,))))</f>
        <v>1</v>
      </c>
      <c r="S38" s="91">
        <v>3</v>
      </c>
      <c r="T38" s="91">
        <f>IF(กรอกคะแนน!T38=1,1,IF(กรอกคะแนน!T38=2,2,IF(กรอกคะแนน!T38=3,3,IF(กรอกคะแนน!T38=4,4,))))</f>
        <v>4</v>
      </c>
      <c r="U38" s="91">
        <f>IF(กรอกคะแนน!U38=1,4,IF(กรอกคะแนน!U38=2,3,IF(กรอกคะแนน!U38=3,2,IF(กรอกคะแนน!U38=4,1,))))</f>
        <v>2</v>
      </c>
      <c r="V38" s="91">
        <f>IF(กรอกคะแนน!V38=1,1,IF(กรอกคะแนน!V38=2,2,IF(กรอกคะแนน!V38=3,3,IF(กรอกคะแนน!V38=4,4,))))</f>
        <v>3</v>
      </c>
      <c r="W38" s="93">
        <f>IF(กรอกคะแนน!W38=1,4,IF(กรอกคะแนน!W38=2,3,IF(กรอกคะแนน!W38=3,2,IF(กรอกคะแนน!W38=4,1,))))</f>
        <v>3</v>
      </c>
      <c r="X38" s="94">
        <f>IF(กรอกคะแนน!X38=1,4,IF(กรอกคะแนน!X38=2,3,IF(กรอกคะแนน!X38=3,2,IF(กรอกคะแนน!X38=4,1,))))</f>
        <v>2</v>
      </c>
      <c r="Y38" s="91">
        <f>IF(กรอกคะแนน!Y38=1,1,IF(กรอกคะแนน!Y38=2,2,IF(กรอกคะแนน!Y38=3,3,IF(กรอกคะแนน!Y38=4,4,))))</f>
        <v>2</v>
      </c>
      <c r="Z38" s="91">
        <f>IF(กรอกคะแนน!Z38=1,4,IF(กรอกคะแนน!Z38=2,3,IF(กรอกคะแนน!Z38=3,2,IF(กรอกคะแนน!Z38=4,1,))))</f>
        <v>2</v>
      </c>
      <c r="AA38" s="91">
        <f>IF(กรอกคะแนน!AA38=1,1,IF(กรอกคะแนน!AA38=2,2,IF(กรอกคะแนน!AA38=3,3,IF(กรอกคะแนน!AA38=4,4,))))</f>
        <v>2</v>
      </c>
      <c r="AB38" s="91">
        <f>IF(กรอกคะแนน!AB38=1,1,IF(กรอกคะแนน!AB38=2,2,IF(กรอกคะแนน!AB38=3,3,IF(กรอกคะแนน!AB38=4,4,))))</f>
        <v>3</v>
      </c>
      <c r="AC38" s="92">
        <f>IF(กรอกคะแนน!AC38=1,4,IF(กรอกคะแนน!AC38=2,3,IF(กรอกคะแนน!AC38=3,2,IF(กรอกคะแนน!AC38=4,1,))))</f>
        <v>3</v>
      </c>
      <c r="AD38" s="89">
        <f>IF(กรอกคะแนน!AD38=1,1,IF(กรอกคะแนน!AD38=2,2,IF(กรอกคะแนน!AD38=3,3,IF(กรอกคะแนน!AD38=4,4,))))</f>
        <v>2</v>
      </c>
      <c r="AE38" s="91">
        <f>IF(กรอกคะแนน!AE38=1,4,IF(กรอกคะแนน!AE38=2,3,IF(กรอกคะแนน!AE38=3,2,IF(กรอกคะแนน!AE38=4,1,))))</f>
        <v>2</v>
      </c>
      <c r="AF38" s="91">
        <f>IF(กรอกคะแนน!AF38=1,4,IF(กรอกคะแนน!AF38=2,3,IF(กรอกคะแนน!AF38=3,2,IF(กรอกคะแนน!AF38=4,1,))))</f>
        <v>2</v>
      </c>
      <c r="AG38" s="91">
        <f>IF(กรอกคะแนน!AG38=1,1,IF(กรอกคะแนน!AG38=2,2,IF(กรอกคะแนน!AG38=3,3,IF(กรอกคะแนน!AG38=4,4,))))</f>
        <v>4</v>
      </c>
      <c r="AH38" s="91">
        <f>IF(กรอกคะแนน!AH38=1,4,IF(กรอกคะแนน!AH38=2,3,IF(กรอกคะแนน!AH38=3,2,IF(กรอกคะแนน!AH38=4,1,))))</f>
        <v>2</v>
      </c>
      <c r="AI38" s="93">
        <f>IF(กรอกคะแนน!AI38=1,4,IF(กรอกคะแนน!AI38=2,3,IF(กรอกคะแนน!AI38=3,2,IF(กรอกคะแนน!AI38=4,1,))))</f>
        <v>2</v>
      </c>
      <c r="AJ38" s="94">
        <f>IF(กรอกคะแนน!AJ38=1,1,IF(กรอกคะแนน!AJ38=2,2,IF(กรอกคะแนน!AJ38=3,3,IF(กรอกคะแนน!AJ38=4,4,))))</f>
        <v>2</v>
      </c>
      <c r="AK38" s="91">
        <f>IF(กรอกคะแนน!AK38=1,1,IF(กรอกคะแนน!AK38=2,2,IF(กรอกคะแนน!AK38=3,3,IF(กรอกคะแนน!AK38=4,4,))))</f>
        <v>3</v>
      </c>
      <c r="AL38" s="91">
        <f>IF(กรอกคะแนน!AL38=1,4,IF(กรอกคะแนน!AL38=2,3,IF(กรอกคะแนน!AL38=3,2,IF(กรอกคะแนน!AL38=4,1,))))</f>
        <v>1</v>
      </c>
      <c r="AM38" s="91">
        <f>IF(กรอกคะแนน!AM38=1,1,IF(กรอกคะแนน!AM38=2,2,IF(กรอกคะแนน!AM38=3,3,IF(กรอกคะแนน!AM38=4,4,))))</f>
        <v>4</v>
      </c>
      <c r="AN38" s="91">
        <f>IF(กรอกคะแนน!AN38=1,4,IF(กรอกคะแนน!AN38=2,3,IF(กรอกคะแนน!AN38=3,2,IF(กรอกคะแนน!AN38=4,1,))))</f>
        <v>1</v>
      </c>
      <c r="AO38" s="92">
        <f>IF(กรอกคะแนน!AO38=1,1,IF(กรอกคะแนน!AO38=2,2,IF(กรอกคะแนน!AO38=3,3,IF(กรอกคะแนน!AO38=4,4,))))</f>
        <v>4</v>
      </c>
      <c r="AP38" s="89">
        <f>IF(กรอกคะแนน!AP38=1,4,IF(กรอกคะแนน!AP38=2,3,IF(กรอกคะแนน!AP38=3,2,IF(กรอกคะแนน!AP38=4,1,))))</f>
        <v>1</v>
      </c>
      <c r="AQ38" s="91">
        <f>IF(กรอกคะแนน!AQ38=1,1,IF(กรอกคะแนน!AQ38=2,2,IF(กรอกคะแนน!AQ38=3,3,IF(กรอกคะแนน!AQ38=4,4,))))</f>
        <v>4</v>
      </c>
      <c r="AR38" s="91">
        <f>IF(กรอกคะแนน!AR38=1,1,IF(กรอกคะแนน!AR38=2,2,IF(กรอกคะแนน!AR38=3,3,IF(กรอกคะแนน!AR38=4,4,))))</f>
        <v>3</v>
      </c>
      <c r="AS38" s="93">
        <f>IF(กรอกคะแนน!AS38=1,4,IF(กรอกคะแนน!AS38=2,3,IF(กรอกคะแนน!AS38=3,2,IF(กรอกคะแนน!AS38=4,1,))))</f>
        <v>2</v>
      </c>
      <c r="AT38" s="94">
        <f>IF(กรอกคะแนน!AT38=1,1,IF(กรอกคะแนน!AT38=2,2,IF(กรอกคะแนน!AT38=3,3,IF(กรอกคะแนน!AT38=4,4,))))</f>
        <v>2</v>
      </c>
      <c r="AU38" s="91">
        <f>IF(กรอกคะแนน!AU38=1,1,IF(กรอกคะแนน!AU38=2,2,IF(กรอกคะแนน!AU38=3,3,IF(กรอกคะแนน!AU38=4,4,))))</f>
        <v>4</v>
      </c>
      <c r="AV38" s="91">
        <f>IF(กรอกคะแนน!AV38=1,1,IF(กรอกคะแนน!AV38=2,2,IF(กรอกคะแนน!AV38=3,3,IF(กรอกคะแนน!AV38=4,4,))))</f>
        <v>3</v>
      </c>
      <c r="AW38" s="91">
        <f>IF(กรอกคะแนน!AW38=1,1,IF(กรอกคะแนน!AW38=2,2,IF(กรอกคะแนน!AW38=3,3,IF(กรอกคะแนน!AW38=4,4,))))</f>
        <v>4</v>
      </c>
      <c r="AX38" s="91">
        <f>IF(กรอกคะแนน!AX38=1,4,IF(กรอกคะแนน!AX38=2,3,IF(กรอกคะแนน!AX38=3,2,IF(กรอกคะแนน!AX38=4,1,))))</f>
        <v>2</v>
      </c>
      <c r="AY38" s="92">
        <f>IF(กรอกคะแนน!AY38=1,1,IF(กรอกคะแนน!AY38=2,2,IF(กรอกคะแนน!AY38=3,3,IF(กรอกคะแนน!AY38=4,4,))))</f>
        <v>4</v>
      </c>
      <c r="AZ38" s="89">
        <f>IF(กรอกคะแนน!AZ38=1,4,IF(กรอกคะแนน!AZ38=2,3,IF(กรอกคะแนน!AZ38=3,2,IF(กรอกคะแนน!AZ38=4,1,))))</f>
        <v>3</v>
      </c>
      <c r="BA38" s="91">
        <f>IF(กรอกคะแนน!BA38=1,1,IF(กรอกคะแนน!BA38=2,2,IF(กรอกคะแนน!BA38=3,3,IF(กรอกคะแนน!BA38=4,4,))))</f>
        <v>4</v>
      </c>
      <c r="BB38" s="91">
        <f>IF(กรอกคะแนน!BB38=1,4,IF(กรอกคะแนน!BB38=2,3,IF(กรอกคะแนน!BB38=3,2,IF(กรอกคะแนน!BB38=4,1,))))</f>
        <v>3</v>
      </c>
      <c r="BC38" s="91">
        <f>IF(กรอกคะแนน!BC38=1,1,IF(กรอกคะแนน!BC38=2,2,IF(กรอกคะแนน!BC38=3,3,IF(กรอกคะแนน!BC38=4,4,))))</f>
        <v>2</v>
      </c>
      <c r="BD38" s="91">
        <f>IF(กรอกคะแนน!BD38=1,4,IF(กรอกคะแนน!BD38=2,3,IF(กรอกคะแนน!BD38=3,2,IF(กรอกคะแนน!BD38=4,1,))))</f>
        <v>3</v>
      </c>
      <c r="BE38" s="93">
        <f>IF(กรอกคะแนน!BE38=1,4,IF(กรอกคะแนน!BE38=2,3,IF(กรอกคะแนน!BE38=3,2,IF(กรอกคะแนน!BE38=4,1,))))</f>
        <v>1</v>
      </c>
      <c r="BF38" s="134">
        <f t="shared" si="19"/>
        <v>14</v>
      </c>
      <c r="BG38" s="69">
        <f t="shared" si="20"/>
        <v>14</v>
      </c>
      <c r="BH38" s="69">
        <f t="shared" si="21"/>
        <v>16</v>
      </c>
      <c r="BI38" s="69">
        <f t="shared" si="22"/>
        <v>16</v>
      </c>
      <c r="BJ38" s="69">
        <f t="shared" si="23"/>
        <v>14</v>
      </c>
      <c r="BK38" s="69">
        <f t="shared" si="24"/>
        <v>14</v>
      </c>
      <c r="BL38" s="69"/>
      <c r="BM38" s="69"/>
      <c r="BN38" s="69">
        <f t="shared" si="25"/>
        <v>15</v>
      </c>
      <c r="BO38" s="69"/>
      <c r="BP38" s="69"/>
      <c r="BQ38" s="69"/>
      <c r="BR38" s="69">
        <f t="shared" si="26"/>
        <v>10</v>
      </c>
      <c r="BS38" s="69"/>
      <c r="BT38" s="69"/>
      <c r="BU38" s="69"/>
      <c r="BV38" s="69">
        <f t="shared" si="27"/>
        <v>19</v>
      </c>
      <c r="BW38" s="69"/>
      <c r="BX38" s="70">
        <f t="shared" si="28"/>
        <v>16</v>
      </c>
    </row>
    <row r="39" spans="1:76" s="9" customFormat="1" ht="18" customHeight="1" thickBot="1">
      <c r="A39" s="127" t="s">
        <v>41</v>
      </c>
      <c r="B39" s="102" t="str">
        <f>กรอกคะแนน!B39</f>
        <v>14</v>
      </c>
      <c r="C39" s="103" t="str">
        <f>กรอกคะแนน!C39</f>
        <v>1663</v>
      </c>
      <c r="D39" s="104" t="str">
        <f>กรอกคะแนน!D39</f>
        <v>เด็กชายพีรภัทร์    ดีประสิทธิ์</v>
      </c>
      <c r="E39" s="91" t="str">
        <f>IF(กรอกคะแนน!E39=1,"ชาย","หญิง")</f>
        <v>หญิง</v>
      </c>
      <c r="F39" s="89">
        <v>1</v>
      </c>
      <c r="G39" s="91">
        <v>4</v>
      </c>
      <c r="H39" s="91">
        <f>IF(กรอกคะแนน!H39=1,4,IF(กรอกคะแนน!H39=2,3,IF(กรอกคะแนน!H39=3,2,IF(กรอกคะแนน!H39=4,1,))))</f>
        <v>2</v>
      </c>
      <c r="I39" s="91">
        <f>IF(กรอกคะแนน!I39=1,1,IF(กรอกคะแนน!I39=2,2,IF(กรอกคะแนน!I39=3,3,IF(กรอกคะแนน!I39=4,4,))))</f>
        <v>2</v>
      </c>
      <c r="J39" s="91">
        <v>4</v>
      </c>
      <c r="K39" s="93">
        <f>IF(กรอกคะแนน!K39=1,1,IF(กรอกคะแนน!K39=2,2,IF(กรอกคะแนน!K39=3,3,IF(กรอกคะแนน!K39=4,4,))))</f>
        <v>1</v>
      </c>
      <c r="L39" s="94">
        <f>IF(กรอกคะแนน!L39=1,1,IF(กรอกคะแนน!L39=2,2,IF(กรอกคะแนน!L39=3,3,IF(กรอกคะแนน!L39=4,4,))))</f>
        <v>2</v>
      </c>
      <c r="M39" s="91">
        <v>2</v>
      </c>
      <c r="N39" s="91">
        <v>4</v>
      </c>
      <c r="O39" s="91">
        <f>IF(กรอกคะแนน!O39=1,1,IF(กรอกคะแนน!O39=2,2,IF(กรอกคะแนน!O39=3,3,IF(กรอกคะแนน!O39=4,4,))))</f>
        <v>2</v>
      </c>
      <c r="P39" s="91">
        <v>4</v>
      </c>
      <c r="Q39" s="92">
        <f>IF(กรอกคะแนน!Q39=1,1,IF(กรอกคะแนน!Q39=2,2,IF(กรอกคะแนน!Q39=3,3,IF(กรอกคะแนน!Q39=4,4,))))</f>
        <v>2</v>
      </c>
      <c r="R39" s="89">
        <f>IF(กรอกคะแนน!R39=1,4,IF(กรอกคะแนน!R39=2,3,IF(กรอกคะแนน!R39=3,2,IF(กรอกคะแนน!R39=4,1,))))</f>
        <v>1</v>
      </c>
      <c r="S39" s="91">
        <v>3</v>
      </c>
      <c r="T39" s="91">
        <f>IF(กรอกคะแนน!T39=1,1,IF(กรอกคะแนน!T39=2,2,IF(กรอกคะแนน!T39=3,3,IF(กรอกคะแนน!T39=4,4,))))</f>
        <v>4</v>
      </c>
      <c r="U39" s="91">
        <f>IF(กรอกคะแนน!U39=1,4,IF(กรอกคะแนน!U39=2,3,IF(กรอกคะแนน!U39=3,2,IF(กรอกคะแนน!U39=4,1,))))</f>
        <v>2</v>
      </c>
      <c r="V39" s="91">
        <f>IF(กรอกคะแนน!V39=1,1,IF(กรอกคะแนน!V39=2,2,IF(กรอกคะแนน!V39=3,3,IF(กรอกคะแนน!V39=4,4,))))</f>
        <v>3</v>
      </c>
      <c r="W39" s="93">
        <f>IF(กรอกคะแนน!W39=1,4,IF(กรอกคะแนน!W39=2,3,IF(กรอกคะแนน!W39=3,2,IF(กรอกคะแนน!W39=4,1,))))</f>
        <v>3</v>
      </c>
      <c r="X39" s="94">
        <f>IF(กรอกคะแนน!X39=1,4,IF(กรอกคะแนน!X39=2,3,IF(กรอกคะแนน!X39=3,2,IF(กรอกคะแนน!X39=4,1,))))</f>
        <v>2</v>
      </c>
      <c r="Y39" s="91">
        <f>IF(กรอกคะแนน!Y39=1,1,IF(กรอกคะแนน!Y39=2,2,IF(กรอกคะแนน!Y39=3,3,IF(กรอกคะแนน!Y39=4,4,))))</f>
        <v>2</v>
      </c>
      <c r="Z39" s="91">
        <f>IF(กรอกคะแนน!Z39=1,4,IF(กรอกคะแนน!Z39=2,3,IF(กรอกคะแนน!Z39=3,2,IF(กรอกคะแนน!Z39=4,1,))))</f>
        <v>2</v>
      </c>
      <c r="AA39" s="91">
        <f>IF(กรอกคะแนน!AA39=1,1,IF(กรอกคะแนน!AA39=2,2,IF(กรอกคะแนน!AA39=3,3,IF(กรอกคะแนน!AA39=4,4,))))</f>
        <v>2</v>
      </c>
      <c r="AB39" s="91">
        <f>IF(กรอกคะแนน!AB39=1,1,IF(กรอกคะแนน!AB39=2,2,IF(กรอกคะแนน!AB39=3,3,IF(กรอกคะแนน!AB39=4,4,))))</f>
        <v>3</v>
      </c>
      <c r="AC39" s="92">
        <f>IF(กรอกคะแนน!AC39=1,4,IF(กรอกคะแนน!AC39=2,3,IF(กรอกคะแนน!AC39=3,2,IF(กรอกคะแนน!AC39=4,1,))))</f>
        <v>3</v>
      </c>
      <c r="AD39" s="89">
        <f>IF(กรอกคะแนน!AD39=1,1,IF(กรอกคะแนน!AD39=2,2,IF(กรอกคะแนน!AD39=3,3,IF(กรอกคะแนน!AD39=4,4,))))</f>
        <v>2</v>
      </c>
      <c r="AE39" s="91">
        <f>IF(กรอกคะแนน!AE39=1,4,IF(กรอกคะแนน!AE39=2,3,IF(กรอกคะแนน!AE39=3,2,IF(กรอกคะแนน!AE39=4,1,))))</f>
        <v>2</v>
      </c>
      <c r="AF39" s="91">
        <f>IF(กรอกคะแนน!AF39=1,4,IF(กรอกคะแนน!AF39=2,3,IF(กรอกคะแนน!AF39=3,2,IF(กรอกคะแนน!AF39=4,1,))))</f>
        <v>2</v>
      </c>
      <c r="AG39" s="91">
        <f>IF(กรอกคะแนน!AG39=1,1,IF(กรอกคะแนน!AG39=2,2,IF(กรอกคะแนน!AG39=3,3,IF(กรอกคะแนน!AG39=4,4,))))</f>
        <v>4</v>
      </c>
      <c r="AH39" s="91">
        <f>IF(กรอกคะแนน!AH39=1,4,IF(กรอกคะแนน!AH39=2,3,IF(กรอกคะแนน!AH39=3,2,IF(กรอกคะแนน!AH39=4,1,))))</f>
        <v>2</v>
      </c>
      <c r="AI39" s="93">
        <f>IF(กรอกคะแนน!AI39=1,4,IF(กรอกคะแนน!AI39=2,3,IF(กรอกคะแนน!AI39=3,2,IF(กรอกคะแนน!AI39=4,1,))))</f>
        <v>2</v>
      </c>
      <c r="AJ39" s="94">
        <f>IF(กรอกคะแนน!AJ39=1,1,IF(กรอกคะแนน!AJ39=2,2,IF(กรอกคะแนน!AJ39=3,3,IF(กรอกคะแนน!AJ39=4,4,))))</f>
        <v>2</v>
      </c>
      <c r="AK39" s="91">
        <f>IF(กรอกคะแนน!AK39=1,1,IF(กรอกคะแนน!AK39=2,2,IF(กรอกคะแนน!AK39=3,3,IF(กรอกคะแนน!AK39=4,4,))))</f>
        <v>3</v>
      </c>
      <c r="AL39" s="91">
        <f>IF(กรอกคะแนน!AL39=1,4,IF(กรอกคะแนน!AL39=2,3,IF(กรอกคะแนน!AL39=3,2,IF(กรอกคะแนน!AL39=4,1,))))</f>
        <v>1</v>
      </c>
      <c r="AM39" s="91">
        <f>IF(กรอกคะแนน!AM39=1,1,IF(กรอกคะแนน!AM39=2,2,IF(กรอกคะแนน!AM39=3,3,IF(กรอกคะแนน!AM39=4,4,))))</f>
        <v>4</v>
      </c>
      <c r="AN39" s="91">
        <f>IF(กรอกคะแนน!AN39=1,4,IF(กรอกคะแนน!AN39=2,3,IF(กรอกคะแนน!AN39=3,2,IF(กรอกคะแนน!AN39=4,1,))))</f>
        <v>1</v>
      </c>
      <c r="AO39" s="92">
        <f>IF(กรอกคะแนน!AO39=1,1,IF(กรอกคะแนน!AO39=2,2,IF(กรอกคะแนน!AO39=3,3,IF(กรอกคะแนน!AO39=4,4,))))</f>
        <v>4</v>
      </c>
      <c r="AP39" s="89">
        <f>IF(กรอกคะแนน!AP39=1,4,IF(กรอกคะแนน!AP39=2,3,IF(กรอกคะแนน!AP39=3,2,IF(กรอกคะแนน!AP39=4,1,))))</f>
        <v>1</v>
      </c>
      <c r="AQ39" s="91">
        <f>IF(กรอกคะแนน!AQ39=1,1,IF(กรอกคะแนน!AQ39=2,2,IF(กรอกคะแนน!AQ39=3,3,IF(กรอกคะแนน!AQ39=4,4,))))</f>
        <v>4</v>
      </c>
      <c r="AR39" s="91">
        <f>IF(กรอกคะแนน!AR39=1,1,IF(กรอกคะแนน!AR39=2,2,IF(กรอกคะแนน!AR39=3,3,IF(กรอกคะแนน!AR39=4,4,))))</f>
        <v>3</v>
      </c>
      <c r="AS39" s="93">
        <f>IF(กรอกคะแนน!AS39=1,4,IF(กรอกคะแนน!AS39=2,3,IF(กรอกคะแนน!AS39=3,2,IF(กรอกคะแนน!AS39=4,1,))))</f>
        <v>2</v>
      </c>
      <c r="AT39" s="94">
        <f>IF(กรอกคะแนน!AT39=1,1,IF(กรอกคะแนน!AT39=2,2,IF(กรอกคะแนน!AT39=3,3,IF(กรอกคะแนน!AT39=4,4,))))</f>
        <v>2</v>
      </c>
      <c r="AU39" s="91">
        <f>IF(กรอกคะแนน!AU39=1,1,IF(กรอกคะแนน!AU39=2,2,IF(กรอกคะแนน!AU39=3,3,IF(กรอกคะแนน!AU39=4,4,))))</f>
        <v>4</v>
      </c>
      <c r="AV39" s="91">
        <f>IF(กรอกคะแนน!AV39=1,1,IF(กรอกคะแนน!AV39=2,2,IF(กรอกคะแนน!AV39=3,3,IF(กรอกคะแนน!AV39=4,4,))))</f>
        <v>3</v>
      </c>
      <c r="AW39" s="91">
        <f>IF(กรอกคะแนน!AW39=1,1,IF(กรอกคะแนน!AW39=2,2,IF(กรอกคะแนน!AW39=3,3,IF(กรอกคะแนน!AW39=4,4,))))</f>
        <v>4</v>
      </c>
      <c r="AX39" s="91">
        <f>IF(กรอกคะแนน!AX39=1,4,IF(กรอกคะแนน!AX39=2,3,IF(กรอกคะแนน!AX39=3,2,IF(กรอกคะแนน!AX39=4,1,))))</f>
        <v>2</v>
      </c>
      <c r="AY39" s="92">
        <f>IF(กรอกคะแนน!AY39=1,1,IF(กรอกคะแนน!AY39=2,2,IF(กรอกคะแนน!AY39=3,3,IF(กรอกคะแนน!AY39=4,4,))))</f>
        <v>4</v>
      </c>
      <c r="AZ39" s="89">
        <f>IF(กรอกคะแนน!AZ39=1,4,IF(กรอกคะแนน!AZ39=2,3,IF(กรอกคะแนน!AZ39=3,2,IF(กรอกคะแนน!AZ39=4,1,))))</f>
        <v>3</v>
      </c>
      <c r="BA39" s="91">
        <f>IF(กรอกคะแนน!BA39=1,1,IF(กรอกคะแนน!BA39=2,2,IF(กรอกคะแนน!BA39=3,3,IF(กรอกคะแนน!BA39=4,4,))))</f>
        <v>4</v>
      </c>
      <c r="BB39" s="91">
        <f>IF(กรอกคะแนน!BB39=1,4,IF(กรอกคะแนน!BB39=2,3,IF(กรอกคะแนน!BB39=3,2,IF(กรอกคะแนน!BB39=4,1,))))</f>
        <v>3</v>
      </c>
      <c r="BC39" s="91">
        <f>IF(กรอกคะแนน!BC39=1,1,IF(กรอกคะแนน!BC39=2,2,IF(กรอกคะแนน!BC39=3,3,IF(กรอกคะแนน!BC39=4,4,))))</f>
        <v>2</v>
      </c>
      <c r="BD39" s="91">
        <f>IF(กรอกคะแนน!BD39=1,4,IF(กรอกคะแนน!BD39=2,3,IF(กรอกคะแนน!BD39=3,2,IF(กรอกคะแนน!BD39=4,1,))))</f>
        <v>3</v>
      </c>
      <c r="BE39" s="93">
        <f>IF(กรอกคะแนน!BE39=1,4,IF(กรอกคะแนน!BE39=2,3,IF(กรอกคะแนน!BE39=3,2,IF(กรอกคะแนน!BE39=4,1,))))</f>
        <v>1</v>
      </c>
      <c r="BF39" s="134">
        <f t="shared" si="19"/>
        <v>14</v>
      </c>
      <c r="BG39" s="69">
        <f t="shared" si="20"/>
        <v>14</v>
      </c>
      <c r="BH39" s="69">
        <f t="shared" si="21"/>
        <v>16</v>
      </c>
      <c r="BI39" s="69">
        <f t="shared" si="22"/>
        <v>16</v>
      </c>
      <c r="BJ39" s="69">
        <f t="shared" si="23"/>
        <v>14</v>
      </c>
      <c r="BK39" s="69">
        <f t="shared" si="24"/>
        <v>14</v>
      </c>
      <c r="BL39" s="69"/>
      <c r="BM39" s="69"/>
      <c r="BN39" s="69">
        <f t="shared" si="25"/>
        <v>15</v>
      </c>
      <c r="BO39" s="69"/>
      <c r="BP39" s="69"/>
      <c r="BQ39" s="69"/>
      <c r="BR39" s="69">
        <f t="shared" si="26"/>
        <v>10</v>
      </c>
      <c r="BS39" s="69"/>
      <c r="BT39" s="69"/>
      <c r="BU39" s="69"/>
      <c r="BV39" s="69">
        <f t="shared" si="27"/>
        <v>19</v>
      </c>
      <c r="BW39" s="69"/>
      <c r="BX39" s="70">
        <f t="shared" si="28"/>
        <v>16</v>
      </c>
    </row>
    <row r="40" spans="1:76" s="9" customFormat="1" ht="18" customHeight="1" thickBot="1">
      <c r="A40" s="127" t="s">
        <v>42</v>
      </c>
      <c r="B40" s="102" t="str">
        <f>กรอกคะแนน!B40</f>
        <v>14</v>
      </c>
      <c r="C40" s="103" t="str">
        <f>กรอกคะแนน!C40</f>
        <v>1664</v>
      </c>
      <c r="D40" s="104" t="str">
        <f>กรอกคะแนน!D40</f>
        <v>เด็กชายภาณุวัฒน์    บดีรัฐ</v>
      </c>
      <c r="E40" s="91" t="str">
        <f>IF(กรอกคะแนน!E40=1,"ชาย","หญิง")</f>
        <v>หญิง</v>
      </c>
      <c r="F40" s="89">
        <v>1</v>
      </c>
      <c r="G40" s="91">
        <v>4</v>
      </c>
      <c r="H40" s="91">
        <f>IF(กรอกคะแนน!H40=1,4,IF(กรอกคะแนน!H40=2,3,IF(กรอกคะแนน!H40=3,2,IF(กรอกคะแนน!H40=4,1,))))</f>
        <v>2</v>
      </c>
      <c r="I40" s="91">
        <f>IF(กรอกคะแนน!I40=1,1,IF(กรอกคะแนน!I40=2,2,IF(กรอกคะแนน!I40=3,3,IF(กรอกคะแนน!I40=4,4,))))</f>
        <v>2</v>
      </c>
      <c r="J40" s="91">
        <v>4</v>
      </c>
      <c r="K40" s="93">
        <f>IF(กรอกคะแนน!K40=1,1,IF(กรอกคะแนน!K40=2,2,IF(กรอกคะแนน!K40=3,3,IF(กรอกคะแนน!K40=4,4,))))</f>
        <v>1</v>
      </c>
      <c r="L40" s="94">
        <f>IF(กรอกคะแนน!L40=1,1,IF(กรอกคะแนน!L40=2,2,IF(กรอกคะแนน!L40=3,3,IF(กรอกคะแนน!L40=4,4,))))</f>
        <v>2</v>
      </c>
      <c r="M40" s="91">
        <v>2</v>
      </c>
      <c r="N40" s="91">
        <v>4</v>
      </c>
      <c r="O40" s="91">
        <f>IF(กรอกคะแนน!O40=1,1,IF(กรอกคะแนน!O40=2,2,IF(กรอกคะแนน!O40=3,3,IF(กรอกคะแนน!O40=4,4,))))</f>
        <v>2</v>
      </c>
      <c r="P40" s="91">
        <v>4</v>
      </c>
      <c r="Q40" s="92">
        <f>IF(กรอกคะแนน!Q40=1,1,IF(กรอกคะแนน!Q40=2,2,IF(กรอกคะแนน!Q40=3,3,IF(กรอกคะแนน!Q40=4,4,))))</f>
        <v>2</v>
      </c>
      <c r="R40" s="89">
        <f>IF(กรอกคะแนน!R40=1,4,IF(กรอกคะแนน!R40=2,3,IF(กรอกคะแนน!R40=3,2,IF(กรอกคะแนน!R40=4,1,))))</f>
        <v>1</v>
      </c>
      <c r="S40" s="91">
        <v>3</v>
      </c>
      <c r="T40" s="91">
        <f>IF(กรอกคะแนน!T40=1,1,IF(กรอกคะแนน!T40=2,2,IF(กรอกคะแนน!T40=3,3,IF(กรอกคะแนน!T40=4,4,))))</f>
        <v>4</v>
      </c>
      <c r="U40" s="91">
        <f>IF(กรอกคะแนน!U40=1,4,IF(กรอกคะแนน!U40=2,3,IF(กรอกคะแนน!U40=3,2,IF(กรอกคะแนน!U40=4,1,))))</f>
        <v>2</v>
      </c>
      <c r="V40" s="91">
        <f>IF(กรอกคะแนน!V40=1,1,IF(กรอกคะแนน!V40=2,2,IF(กรอกคะแนน!V40=3,3,IF(กรอกคะแนน!V40=4,4,))))</f>
        <v>3</v>
      </c>
      <c r="W40" s="93">
        <f>IF(กรอกคะแนน!W40=1,4,IF(กรอกคะแนน!W40=2,3,IF(กรอกคะแนน!W40=3,2,IF(กรอกคะแนน!W40=4,1,))))</f>
        <v>3</v>
      </c>
      <c r="X40" s="94">
        <f>IF(กรอกคะแนน!X40=1,4,IF(กรอกคะแนน!X40=2,3,IF(กรอกคะแนน!X40=3,2,IF(กรอกคะแนน!X40=4,1,))))</f>
        <v>2</v>
      </c>
      <c r="Y40" s="91">
        <f>IF(กรอกคะแนน!Y40=1,1,IF(กรอกคะแนน!Y40=2,2,IF(กรอกคะแนน!Y40=3,3,IF(กรอกคะแนน!Y40=4,4,))))</f>
        <v>2</v>
      </c>
      <c r="Z40" s="91">
        <f>IF(กรอกคะแนน!Z40=1,4,IF(กรอกคะแนน!Z40=2,3,IF(กรอกคะแนน!Z40=3,2,IF(กรอกคะแนน!Z40=4,1,))))</f>
        <v>2</v>
      </c>
      <c r="AA40" s="91">
        <f>IF(กรอกคะแนน!AA40=1,1,IF(กรอกคะแนน!AA40=2,2,IF(กรอกคะแนน!AA40=3,3,IF(กรอกคะแนน!AA40=4,4,))))</f>
        <v>2</v>
      </c>
      <c r="AB40" s="91">
        <f>IF(กรอกคะแนน!AB40=1,1,IF(กรอกคะแนน!AB40=2,2,IF(กรอกคะแนน!AB40=3,3,IF(กรอกคะแนน!AB40=4,4,))))</f>
        <v>3</v>
      </c>
      <c r="AC40" s="92">
        <f>IF(กรอกคะแนน!AC40=1,4,IF(กรอกคะแนน!AC40=2,3,IF(กรอกคะแนน!AC40=3,2,IF(กรอกคะแนน!AC40=4,1,))))</f>
        <v>3</v>
      </c>
      <c r="AD40" s="89">
        <f>IF(กรอกคะแนน!AD40=1,1,IF(กรอกคะแนน!AD40=2,2,IF(กรอกคะแนน!AD40=3,3,IF(กรอกคะแนน!AD40=4,4,))))</f>
        <v>2</v>
      </c>
      <c r="AE40" s="91">
        <f>IF(กรอกคะแนน!AE40=1,4,IF(กรอกคะแนน!AE40=2,3,IF(กรอกคะแนน!AE40=3,2,IF(กรอกคะแนน!AE40=4,1,))))</f>
        <v>2</v>
      </c>
      <c r="AF40" s="91">
        <f>IF(กรอกคะแนน!AF40=1,4,IF(กรอกคะแนน!AF40=2,3,IF(กรอกคะแนน!AF40=3,2,IF(กรอกคะแนน!AF40=4,1,))))</f>
        <v>2</v>
      </c>
      <c r="AG40" s="91">
        <f>IF(กรอกคะแนน!AG40=1,1,IF(กรอกคะแนน!AG40=2,2,IF(กรอกคะแนน!AG40=3,3,IF(กรอกคะแนน!AG40=4,4,))))</f>
        <v>4</v>
      </c>
      <c r="AH40" s="91">
        <f>IF(กรอกคะแนน!AH40=1,4,IF(กรอกคะแนน!AH40=2,3,IF(กรอกคะแนน!AH40=3,2,IF(กรอกคะแนน!AH40=4,1,))))</f>
        <v>2</v>
      </c>
      <c r="AI40" s="93">
        <f>IF(กรอกคะแนน!AI40=1,4,IF(กรอกคะแนน!AI40=2,3,IF(กรอกคะแนน!AI40=3,2,IF(กรอกคะแนน!AI40=4,1,))))</f>
        <v>2</v>
      </c>
      <c r="AJ40" s="94">
        <f>IF(กรอกคะแนน!AJ40=1,1,IF(กรอกคะแนน!AJ40=2,2,IF(กรอกคะแนน!AJ40=3,3,IF(กรอกคะแนน!AJ40=4,4,))))</f>
        <v>2</v>
      </c>
      <c r="AK40" s="91">
        <f>IF(กรอกคะแนน!AK40=1,1,IF(กรอกคะแนน!AK40=2,2,IF(กรอกคะแนน!AK40=3,3,IF(กรอกคะแนน!AK40=4,4,))))</f>
        <v>3</v>
      </c>
      <c r="AL40" s="91">
        <f>IF(กรอกคะแนน!AL40=1,4,IF(กรอกคะแนน!AL40=2,3,IF(กรอกคะแนน!AL40=3,2,IF(กรอกคะแนน!AL40=4,1,))))</f>
        <v>1</v>
      </c>
      <c r="AM40" s="91">
        <f>IF(กรอกคะแนน!AM40=1,1,IF(กรอกคะแนน!AM40=2,2,IF(กรอกคะแนน!AM40=3,3,IF(กรอกคะแนน!AM40=4,4,))))</f>
        <v>4</v>
      </c>
      <c r="AN40" s="91">
        <f>IF(กรอกคะแนน!AN40=1,4,IF(กรอกคะแนน!AN40=2,3,IF(กรอกคะแนน!AN40=3,2,IF(กรอกคะแนน!AN40=4,1,))))</f>
        <v>1</v>
      </c>
      <c r="AO40" s="92">
        <f>IF(กรอกคะแนน!AO40=1,1,IF(กรอกคะแนน!AO40=2,2,IF(กรอกคะแนน!AO40=3,3,IF(กรอกคะแนน!AO40=4,4,))))</f>
        <v>4</v>
      </c>
      <c r="AP40" s="89">
        <f>IF(กรอกคะแนน!AP40=1,4,IF(กรอกคะแนน!AP40=2,3,IF(กรอกคะแนน!AP40=3,2,IF(กรอกคะแนน!AP40=4,1,))))</f>
        <v>1</v>
      </c>
      <c r="AQ40" s="91">
        <f>IF(กรอกคะแนน!AQ40=1,1,IF(กรอกคะแนน!AQ40=2,2,IF(กรอกคะแนน!AQ40=3,3,IF(กรอกคะแนน!AQ40=4,4,))))</f>
        <v>4</v>
      </c>
      <c r="AR40" s="91">
        <f>IF(กรอกคะแนน!AR40=1,1,IF(กรอกคะแนน!AR40=2,2,IF(กรอกคะแนน!AR40=3,3,IF(กรอกคะแนน!AR40=4,4,))))</f>
        <v>3</v>
      </c>
      <c r="AS40" s="93">
        <f>IF(กรอกคะแนน!AS40=1,4,IF(กรอกคะแนน!AS40=2,3,IF(กรอกคะแนน!AS40=3,2,IF(กรอกคะแนน!AS40=4,1,))))</f>
        <v>2</v>
      </c>
      <c r="AT40" s="94">
        <f>IF(กรอกคะแนน!AT40=1,1,IF(กรอกคะแนน!AT40=2,2,IF(กรอกคะแนน!AT40=3,3,IF(กรอกคะแนน!AT40=4,4,))))</f>
        <v>2</v>
      </c>
      <c r="AU40" s="91">
        <f>IF(กรอกคะแนน!AU40=1,1,IF(กรอกคะแนน!AU40=2,2,IF(กรอกคะแนน!AU40=3,3,IF(กรอกคะแนน!AU40=4,4,))))</f>
        <v>4</v>
      </c>
      <c r="AV40" s="91">
        <f>IF(กรอกคะแนน!AV40=1,1,IF(กรอกคะแนน!AV40=2,2,IF(กรอกคะแนน!AV40=3,3,IF(กรอกคะแนน!AV40=4,4,))))</f>
        <v>3</v>
      </c>
      <c r="AW40" s="91">
        <f>IF(กรอกคะแนน!AW40=1,1,IF(กรอกคะแนน!AW40=2,2,IF(กรอกคะแนน!AW40=3,3,IF(กรอกคะแนน!AW40=4,4,))))</f>
        <v>4</v>
      </c>
      <c r="AX40" s="91">
        <f>IF(กรอกคะแนน!AX40=1,4,IF(กรอกคะแนน!AX40=2,3,IF(กรอกคะแนน!AX40=3,2,IF(กรอกคะแนน!AX40=4,1,))))</f>
        <v>2</v>
      </c>
      <c r="AY40" s="92">
        <f>IF(กรอกคะแนน!AY40=1,1,IF(กรอกคะแนน!AY40=2,2,IF(กรอกคะแนน!AY40=3,3,IF(กรอกคะแนน!AY40=4,4,))))</f>
        <v>4</v>
      </c>
      <c r="AZ40" s="89">
        <f>IF(กรอกคะแนน!AZ40=1,4,IF(กรอกคะแนน!AZ40=2,3,IF(กรอกคะแนน!AZ40=3,2,IF(กรอกคะแนน!AZ40=4,1,))))</f>
        <v>3</v>
      </c>
      <c r="BA40" s="91">
        <f>IF(กรอกคะแนน!BA40=1,1,IF(กรอกคะแนน!BA40=2,2,IF(กรอกคะแนน!BA40=3,3,IF(กรอกคะแนน!BA40=4,4,))))</f>
        <v>4</v>
      </c>
      <c r="BB40" s="91">
        <f>IF(กรอกคะแนน!BB40=1,4,IF(กรอกคะแนน!BB40=2,3,IF(กรอกคะแนน!BB40=3,2,IF(กรอกคะแนน!BB40=4,1,))))</f>
        <v>3</v>
      </c>
      <c r="BC40" s="91">
        <f>IF(กรอกคะแนน!BC40=1,1,IF(กรอกคะแนน!BC40=2,2,IF(กรอกคะแนน!BC40=3,3,IF(กรอกคะแนน!BC40=4,4,))))</f>
        <v>2</v>
      </c>
      <c r="BD40" s="91">
        <f>IF(กรอกคะแนน!BD40=1,4,IF(กรอกคะแนน!BD40=2,3,IF(กรอกคะแนน!BD40=3,2,IF(กรอกคะแนน!BD40=4,1,))))</f>
        <v>3</v>
      </c>
      <c r="BE40" s="93">
        <f>IF(กรอกคะแนน!BE40=1,4,IF(กรอกคะแนน!BE40=2,3,IF(กรอกคะแนน!BE40=3,2,IF(กรอกคะแนน!BE40=4,1,))))</f>
        <v>1</v>
      </c>
      <c r="BF40" s="134">
        <f t="shared" si="19"/>
        <v>14</v>
      </c>
      <c r="BG40" s="69">
        <f t="shared" si="20"/>
        <v>14</v>
      </c>
      <c r="BH40" s="69">
        <f t="shared" si="21"/>
        <v>16</v>
      </c>
      <c r="BI40" s="69">
        <f t="shared" si="22"/>
        <v>16</v>
      </c>
      <c r="BJ40" s="69">
        <f t="shared" si="23"/>
        <v>14</v>
      </c>
      <c r="BK40" s="69">
        <f t="shared" si="24"/>
        <v>14</v>
      </c>
      <c r="BL40" s="69"/>
      <c r="BM40" s="69"/>
      <c r="BN40" s="69">
        <f t="shared" si="25"/>
        <v>15</v>
      </c>
      <c r="BO40" s="69"/>
      <c r="BP40" s="69"/>
      <c r="BQ40" s="69"/>
      <c r="BR40" s="69">
        <f t="shared" si="26"/>
        <v>10</v>
      </c>
      <c r="BS40" s="69"/>
      <c r="BT40" s="69"/>
      <c r="BU40" s="69"/>
      <c r="BV40" s="69">
        <f t="shared" si="27"/>
        <v>19</v>
      </c>
      <c r="BW40" s="69"/>
      <c r="BX40" s="70">
        <f t="shared" si="28"/>
        <v>16</v>
      </c>
    </row>
    <row r="41" spans="1:76" s="9" customFormat="1" ht="18" customHeight="1" thickBot="1">
      <c r="A41" s="127" t="s">
        <v>43</v>
      </c>
      <c r="B41" s="102" t="str">
        <f>กรอกคะแนน!B41</f>
        <v>14</v>
      </c>
      <c r="C41" s="103" t="str">
        <f>กรอกคะแนน!C41</f>
        <v>1665</v>
      </c>
      <c r="D41" s="104" t="str">
        <f>กรอกคะแนน!D41</f>
        <v>เด็กชายวัชรินทร์    จิตรขำ</v>
      </c>
      <c r="E41" s="91" t="str">
        <f>IF(กรอกคะแนน!E41=1,"ชาย","หญิง")</f>
        <v>หญิง</v>
      </c>
      <c r="F41" s="89">
        <v>1</v>
      </c>
      <c r="G41" s="91">
        <v>4</v>
      </c>
      <c r="H41" s="91">
        <f>IF(กรอกคะแนน!H41=1,4,IF(กรอกคะแนน!H41=2,3,IF(กรอกคะแนน!H41=3,2,IF(กรอกคะแนน!H41=4,1,))))</f>
        <v>2</v>
      </c>
      <c r="I41" s="91">
        <f>IF(กรอกคะแนน!I41=1,1,IF(กรอกคะแนน!I41=2,2,IF(กรอกคะแนน!I41=3,3,IF(กรอกคะแนน!I41=4,4,))))</f>
        <v>2</v>
      </c>
      <c r="J41" s="91">
        <v>4</v>
      </c>
      <c r="K41" s="93">
        <f>IF(กรอกคะแนน!K41=1,1,IF(กรอกคะแนน!K41=2,2,IF(กรอกคะแนน!K41=3,3,IF(กรอกคะแนน!K41=4,4,))))</f>
        <v>1</v>
      </c>
      <c r="L41" s="94">
        <f>IF(กรอกคะแนน!L41=1,1,IF(กรอกคะแนน!L41=2,2,IF(กรอกคะแนน!L41=3,3,IF(กรอกคะแนน!L41=4,4,))))</f>
        <v>2</v>
      </c>
      <c r="M41" s="91">
        <v>2</v>
      </c>
      <c r="N41" s="91">
        <v>4</v>
      </c>
      <c r="O41" s="91">
        <f>IF(กรอกคะแนน!O41=1,1,IF(กรอกคะแนน!O41=2,2,IF(กรอกคะแนน!O41=3,3,IF(กรอกคะแนน!O41=4,4,))))</f>
        <v>2</v>
      </c>
      <c r="P41" s="91">
        <v>4</v>
      </c>
      <c r="Q41" s="92">
        <f>IF(กรอกคะแนน!Q41=1,1,IF(กรอกคะแนน!Q41=2,2,IF(กรอกคะแนน!Q41=3,3,IF(กรอกคะแนน!Q41=4,4,))))</f>
        <v>2</v>
      </c>
      <c r="R41" s="89">
        <f>IF(กรอกคะแนน!R41=1,4,IF(กรอกคะแนน!R41=2,3,IF(กรอกคะแนน!R41=3,2,IF(กรอกคะแนน!R41=4,1,))))</f>
        <v>1</v>
      </c>
      <c r="S41" s="91">
        <v>3</v>
      </c>
      <c r="T41" s="91">
        <f>IF(กรอกคะแนน!T41=1,1,IF(กรอกคะแนน!T41=2,2,IF(กรอกคะแนน!T41=3,3,IF(กรอกคะแนน!T41=4,4,))))</f>
        <v>4</v>
      </c>
      <c r="U41" s="91">
        <f>IF(กรอกคะแนน!U41=1,4,IF(กรอกคะแนน!U41=2,3,IF(กรอกคะแนน!U41=3,2,IF(กรอกคะแนน!U41=4,1,))))</f>
        <v>2</v>
      </c>
      <c r="V41" s="91">
        <f>IF(กรอกคะแนน!V41=1,1,IF(กรอกคะแนน!V41=2,2,IF(กรอกคะแนน!V41=3,3,IF(กรอกคะแนน!V41=4,4,))))</f>
        <v>3</v>
      </c>
      <c r="W41" s="93">
        <f>IF(กรอกคะแนน!W41=1,4,IF(กรอกคะแนน!W41=2,3,IF(กรอกคะแนน!W41=3,2,IF(กรอกคะแนน!W41=4,1,))))</f>
        <v>3</v>
      </c>
      <c r="X41" s="94">
        <f>IF(กรอกคะแนน!X41=1,4,IF(กรอกคะแนน!X41=2,3,IF(กรอกคะแนน!X41=3,2,IF(กรอกคะแนน!X41=4,1,))))</f>
        <v>2</v>
      </c>
      <c r="Y41" s="91">
        <f>IF(กรอกคะแนน!Y41=1,1,IF(กรอกคะแนน!Y41=2,2,IF(กรอกคะแนน!Y41=3,3,IF(กรอกคะแนน!Y41=4,4,))))</f>
        <v>2</v>
      </c>
      <c r="Z41" s="91">
        <f>IF(กรอกคะแนน!Z41=1,4,IF(กรอกคะแนน!Z41=2,3,IF(กรอกคะแนน!Z41=3,2,IF(กรอกคะแนน!Z41=4,1,))))</f>
        <v>2</v>
      </c>
      <c r="AA41" s="91">
        <f>IF(กรอกคะแนน!AA41=1,1,IF(กรอกคะแนน!AA41=2,2,IF(กรอกคะแนน!AA41=3,3,IF(กรอกคะแนน!AA41=4,4,))))</f>
        <v>2</v>
      </c>
      <c r="AB41" s="91">
        <f>IF(กรอกคะแนน!AB41=1,1,IF(กรอกคะแนน!AB41=2,2,IF(กรอกคะแนน!AB41=3,3,IF(กรอกคะแนน!AB41=4,4,))))</f>
        <v>3</v>
      </c>
      <c r="AC41" s="92">
        <f>IF(กรอกคะแนน!AC41=1,4,IF(กรอกคะแนน!AC41=2,3,IF(กรอกคะแนน!AC41=3,2,IF(กรอกคะแนน!AC41=4,1,))))</f>
        <v>3</v>
      </c>
      <c r="AD41" s="89">
        <f>IF(กรอกคะแนน!AD41=1,1,IF(กรอกคะแนน!AD41=2,2,IF(กรอกคะแนน!AD41=3,3,IF(กรอกคะแนน!AD41=4,4,))))</f>
        <v>2</v>
      </c>
      <c r="AE41" s="91">
        <f>IF(กรอกคะแนน!AE41=1,4,IF(กรอกคะแนน!AE41=2,3,IF(กรอกคะแนน!AE41=3,2,IF(กรอกคะแนน!AE41=4,1,))))</f>
        <v>2</v>
      </c>
      <c r="AF41" s="91">
        <f>IF(กรอกคะแนน!AF41=1,4,IF(กรอกคะแนน!AF41=2,3,IF(กรอกคะแนน!AF41=3,2,IF(กรอกคะแนน!AF41=4,1,))))</f>
        <v>2</v>
      </c>
      <c r="AG41" s="91">
        <f>IF(กรอกคะแนน!AG41=1,1,IF(กรอกคะแนน!AG41=2,2,IF(กรอกคะแนน!AG41=3,3,IF(กรอกคะแนน!AG41=4,4,))))</f>
        <v>4</v>
      </c>
      <c r="AH41" s="91">
        <f>IF(กรอกคะแนน!AH41=1,4,IF(กรอกคะแนน!AH41=2,3,IF(กรอกคะแนน!AH41=3,2,IF(กรอกคะแนน!AH41=4,1,))))</f>
        <v>2</v>
      </c>
      <c r="AI41" s="93">
        <f>IF(กรอกคะแนน!AI41=1,4,IF(กรอกคะแนน!AI41=2,3,IF(กรอกคะแนน!AI41=3,2,IF(กรอกคะแนน!AI41=4,1,))))</f>
        <v>2</v>
      </c>
      <c r="AJ41" s="94">
        <f>IF(กรอกคะแนน!AJ41=1,1,IF(กรอกคะแนน!AJ41=2,2,IF(กรอกคะแนน!AJ41=3,3,IF(กรอกคะแนน!AJ41=4,4,))))</f>
        <v>2</v>
      </c>
      <c r="AK41" s="91">
        <f>IF(กรอกคะแนน!AK41=1,1,IF(กรอกคะแนน!AK41=2,2,IF(กรอกคะแนน!AK41=3,3,IF(กรอกคะแนน!AK41=4,4,))))</f>
        <v>3</v>
      </c>
      <c r="AL41" s="91">
        <f>IF(กรอกคะแนน!AL41=1,4,IF(กรอกคะแนน!AL41=2,3,IF(กรอกคะแนน!AL41=3,2,IF(กรอกคะแนน!AL41=4,1,))))</f>
        <v>1</v>
      </c>
      <c r="AM41" s="91">
        <f>IF(กรอกคะแนน!AM41=1,1,IF(กรอกคะแนน!AM41=2,2,IF(กรอกคะแนน!AM41=3,3,IF(กรอกคะแนน!AM41=4,4,))))</f>
        <v>4</v>
      </c>
      <c r="AN41" s="91">
        <f>IF(กรอกคะแนน!AN41=1,4,IF(กรอกคะแนน!AN41=2,3,IF(กรอกคะแนน!AN41=3,2,IF(กรอกคะแนน!AN41=4,1,))))</f>
        <v>1</v>
      </c>
      <c r="AO41" s="92">
        <f>IF(กรอกคะแนน!AO41=1,1,IF(กรอกคะแนน!AO41=2,2,IF(กรอกคะแนน!AO41=3,3,IF(กรอกคะแนน!AO41=4,4,))))</f>
        <v>4</v>
      </c>
      <c r="AP41" s="89">
        <f>IF(กรอกคะแนน!AP41=1,4,IF(กรอกคะแนน!AP41=2,3,IF(กรอกคะแนน!AP41=3,2,IF(กรอกคะแนน!AP41=4,1,))))</f>
        <v>1</v>
      </c>
      <c r="AQ41" s="91">
        <f>IF(กรอกคะแนน!AQ41=1,1,IF(กรอกคะแนน!AQ41=2,2,IF(กรอกคะแนน!AQ41=3,3,IF(กรอกคะแนน!AQ41=4,4,))))</f>
        <v>4</v>
      </c>
      <c r="AR41" s="91">
        <f>IF(กรอกคะแนน!AR41=1,1,IF(กรอกคะแนน!AR41=2,2,IF(กรอกคะแนน!AR41=3,3,IF(กรอกคะแนน!AR41=4,4,))))</f>
        <v>3</v>
      </c>
      <c r="AS41" s="93">
        <f>IF(กรอกคะแนน!AS41=1,4,IF(กรอกคะแนน!AS41=2,3,IF(กรอกคะแนน!AS41=3,2,IF(กรอกคะแนน!AS41=4,1,))))</f>
        <v>2</v>
      </c>
      <c r="AT41" s="94">
        <f>IF(กรอกคะแนน!AT41=1,1,IF(กรอกคะแนน!AT41=2,2,IF(กรอกคะแนน!AT41=3,3,IF(กรอกคะแนน!AT41=4,4,))))</f>
        <v>2</v>
      </c>
      <c r="AU41" s="91">
        <f>IF(กรอกคะแนน!AU41=1,1,IF(กรอกคะแนน!AU41=2,2,IF(กรอกคะแนน!AU41=3,3,IF(กรอกคะแนน!AU41=4,4,))))</f>
        <v>4</v>
      </c>
      <c r="AV41" s="91">
        <f>IF(กรอกคะแนน!AV41=1,1,IF(กรอกคะแนน!AV41=2,2,IF(กรอกคะแนน!AV41=3,3,IF(กรอกคะแนน!AV41=4,4,))))</f>
        <v>3</v>
      </c>
      <c r="AW41" s="91">
        <f>IF(กรอกคะแนน!AW41=1,1,IF(กรอกคะแนน!AW41=2,2,IF(กรอกคะแนน!AW41=3,3,IF(กรอกคะแนน!AW41=4,4,))))</f>
        <v>4</v>
      </c>
      <c r="AX41" s="91">
        <f>IF(กรอกคะแนน!AX41=1,4,IF(กรอกคะแนน!AX41=2,3,IF(กรอกคะแนน!AX41=3,2,IF(กรอกคะแนน!AX41=4,1,))))</f>
        <v>2</v>
      </c>
      <c r="AY41" s="92">
        <f>IF(กรอกคะแนน!AY41=1,1,IF(กรอกคะแนน!AY41=2,2,IF(กรอกคะแนน!AY41=3,3,IF(กรอกคะแนน!AY41=4,4,))))</f>
        <v>4</v>
      </c>
      <c r="AZ41" s="89">
        <f>IF(กรอกคะแนน!AZ41=1,4,IF(กรอกคะแนน!AZ41=2,3,IF(กรอกคะแนน!AZ41=3,2,IF(กรอกคะแนน!AZ41=4,1,))))</f>
        <v>3</v>
      </c>
      <c r="BA41" s="91">
        <f>IF(กรอกคะแนน!BA41=1,1,IF(กรอกคะแนน!BA41=2,2,IF(กรอกคะแนน!BA41=3,3,IF(กรอกคะแนน!BA41=4,4,))))</f>
        <v>4</v>
      </c>
      <c r="BB41" s="91">
        <f>IF(กรอกคะแนน!BB41=1,4,IF(กรอกคะแนน!BB41=2,3,IF(กรอกคะแนน!BB41=3,2,IF(กรอกคะแนน!BB41=4,1,))))</f>
        <v>3</v>
      </c>
      <c r="BC41" s="91">
        <f>IF(กรอกคะแนน!BC41=1,1,IF(กรอกคะแนน!BC41=2,2,IF(กรอกคะแนน!BC41=3,3,IF(กรอกคะแนน!BC41=4,4,))))</f>
        <v>2</v>
      </c>
      <c r="BD41" s="91">
        <f>IF(กรอกคะแนน!BD41=1,4,IF(กรอกคะแนน!BD41=2,3,IF(กรอกคะแนน!BD41=3,2,IF(กรอกคะแนน!BD41=4,1,))))</f>
        <v>3</v>
      </c>
      <c r="BE41" s="93">
        <f>IF(กรอกคะแนน!BE41=1,4,IF(กรอกคะแนน!BE41=2,3,IF(กรอกคะแนน!BE41=3,2,IF(กรอกคะแนน!BE41=4,1,))))</f>
        <v>1</v>
      </c>
      <c r="BF41" s="134">
        <f t="shared" si="19"/>
        <v>14</v>
      </c>
      <c r="BG41" s="69">
        <f t="shared" si="20"/>
        <v>14</v>
      </c>
      <c r="BH41" s="69">
        <f t="shared" si="21"/>
        <v>16</v>
      </c>
      <c r="BI41" s="69">
        <f t="shared" si="22"/>
        <v>16</v>
      </c>
      <c r="BJ41" s="69">
        <f t="shared" si="23"/>
        <v>14</v>
      </c>
      <c r="BK41" s="69">
        <f t="shared" si="24"/>
        <v>14</v>
      </c>
      <c r="BL41" s="69"/>
      <c r="BM41" s="69"/>
      <c r="BN41" s="69">
        <f t="shared" si="25"/>
        <v>15</v>
      </c>
      <c r="BO41" s="69"/>
      <c r="BP41" s="69"/>
      <c r="BQ41" s="69"/>
      <c r="BR41" s="69">
        <f t="shared" si="26"/>
        <v>10</v>
      </c>
      <c r="BS41" s="69"/>
      <c r="BT41" s="69"/>
      <c r="BU41" s="69"/>
      <c r="BV41" s="69">
        <f t="shared" si="27"/>
        <v>19</v>
      </c>
      <c r="BW41" s="69"/>
      <c r="BX41" s="70">
        <f t="shared" si="28"/>
        <v>16</v>
      </c>
    </row>
    <row r="42" spans="1:76" s="9" customFormat="1" ht="18" customHeight="1" thickBot="1">
      <c r="A42" s="127" t="s">
        <v>44</v>
      </c>
      <c r="B42" s="102" t="str">
        <f>กรอกคะแนน!B42</f>
        <v>14</v>
      </c>
      <c r="C42" s="103" t="str">
        <f>กรอกคะแนน!C42</f>
        <v>1666</v>
      </c>
      <c r="D42" s="104" t="str">
        <f>กรอกคะแนน!D42</f>
        <v>เด็กชายวันชัย    มั่นคง</v>
      </c>
      <c r="E42" s="91" t="str">
        <f>IF(กรอกคะแนน!E42=1,"ชาย","หญิง")</f>
        <v>หญิง</v>
      </c>
      <c r="F42" s="89">
        <v>1</v>
      </c>
      <c r="G42" s="91">
        <v>4</v>
      </c>
      <c r="H42" s="91">
        <f>IF(กรอกคะแนน!H42=1,4,IF(กรอกคะแนน!H42=2,3,IF(กรอกคะแนน!H42=3,2,IF(กรอกคะแนน!H42=4,1,))))</f>
        <v>2</v>
      </c>
      <c r="I42" s="91">
        <f>IF(กรอกคะแนน!I42=1,1,IF(กรอกคะแนน!I42=2,2,IF(กรอกคะแนน!I42=3,3,IF(กรอกคะแนน!I42=4,4,))))</f>
        <v>2</v>
      </c>
      <c r="J42" s="91">
        <v>4</v>
      </c>
      <c r="K42" s="93">
        <f>IF(กรอกคะแนน!K42=1,1,IF(กรอกคะแนน!K42=2,2,IF(กรอกคะแนน!K42=3,3,IF(กรอกคะแนน!K42=4,4,))))</f>
        <v>1</v>
      </c>
      <c r="L42" s="94">
        <f>IF(กรอกคะแนน!L42=1,1,IF(กรอกคะแนน!L42=2,2,IF(กรอกคะแนน!L42=3,3,IF(กรอกคะแนน!L42=4,4,))))</f>
        <v>2</v>
      </c>
      <c r="M42" s="91">
        <v>2</v>
      </c>
      <c r="N42" s="91">
        <v>4</v>
      </c>
      <c r="O42" s="91">
        <f>IF(กรอกคะแนน!O42=1,1,IF(กรอกคะแนน!O42=2,2,IF(กรอกคะแนน!O42=3,3,IF(กรอกคะแนน!O42=4,4,))))</f>
        <v>2</v>
      </c>
      <c r="P42" s="91">
        <v>4</v>
      </c>
      <c r="Q42" s="92">
        <f>IF(กรอกคะแนน!Q42=1,1,IF(กรอกคะแนน!Q42=2,2,IF(กรอกคะแนน!Q42=3,3,IF(กรอกคะแนน!Q42=4,4,))))</f>
        <v>2</v>
      </c>
      <c r="R42" s="89">
        <f>IF(กรอกคะแนน!R42=1,4,IF(กรอกคะแนน!R42=2,3,IF(กรอกคะแนน!R42=3,2,IF(กรอกคะแนน!R42=4,1,))))</f>
        <v>1</v>
      </c>
      <c r="S42" s="91">
        <v>3</v>
      </c>
      <c r="T42" s="91">
        <f>IF(กรอกคะแนน!T42=1,1,IF(กรอกคะแนน!T42=2,2,IF(กรอกคะแนน!T42=3,3,IF(กรอกคะแนน!T42=4,4,))))</f>
        <v>4</v>
      </c>
      <c r="U42" s="91">
        <f>IF(กรอกคะแนน!U42=1,4,IF(กรอกคะแนน!U42=2,3,IF(กรอกคะแนน!U42=3,2,IF(กรอกคะแนน!U42=4,1,))))</f>
        <v>2</v>
      </c>
      <c r="V42" s="91">
        <f>IF(กรอกคะแนน!V42=1,1,IF(กรอกคะแนน!V42=2,2,IF(กรอกคะแนน!V42=3,3,IF(กรอกคะแนน!V42=4,4,))))</f>
        <v>3</v>
      </c>
      <c r="W42" s="93">
        <f>IF(กรอกคะแนน!W42=1,4,IF(กรอกคะแนน!W42=2,3,IF(กรอกคะแนน!W42=3,2,IF(กรอกคะแนน!W42=4,1,))))</f>
        <v>3</v>
      </c>
      <c r="X42" s="94">
        <f>IF(กรอกคะแนน!X42=1,4,IF(กรอกคะแนน!X42=2,3,IF(กรอกคะแนน!X42=3,2,IF(กรอกคะแนน!X42=4,1,))))</f>
        <v>2</v>
      </c>
      <c r="Y42" s="91">
        <f>IF(กรอกคะแนน!Y42=1,1,IF(กรอกคะแนน!Y42=2,2,IF(กรอกคะแนน!Y42=3,3,IF(กรอกคะแนน!Y42=4,4,))))</f>
        <v>2</v>
      </c>
      <c r="Z42" s="91">
        <f>IF(กรอกคะแนน!Z42=1,4,IF(กรอกคะแนน!Z42=2,3,IF(กรอกคะแนน!Z42=3,2,IF(กรอกคะแนน!Z42=4,1,))))</f>
        <v>2</v>
      </c>
      <c r="AA42" s="91">
        <f>IF(กรอกคะแนน!AA42=1,1,IF(กรอกคะแนน!AA42=2,2,IF(กรอกคะแนน!AA42=3,3,IF(กรอกคะแนน!AA42=4,4,))))</f>
        <v>2</v>
      </c>
      <c r="AB42" s="91">
        <f>IF(กรอกคะแนน!AB42=1,1,IF(กรอกคะแนน!AB42=2,2,IF(กรอกคะแนน!AB42=3,3,IF(กรอกคะแนน!AB42=4,4,))))</f>
        <v>3</v>
      </c>
      <c r="AC42" s="92">
        <f>IF(กรอกคะแนน!AC42=1,4,IF(กรอกคะแนน!AC42=2,3,IF(กรอกคะแนน!AC42=3,2,IF(กรอกคะแนน!AC42=4,1,))))</f>
        <v>3</v>
      </c>
      <c r="AD42" s="89">
        <f>IF(กรอกคะแนน!AD42=1,1,IF(กรอกคะแนน!AD42=2,2,IF(กรอกคะแนน!AD42=3,3,IF(กรอกคะแนน!AD42=4,4,))))</f>
        <v>2</v>
      </c>
      <c r="AE42" s="91">
        <f>IF(กรอกคะแนน!AE42=1,4,IF(กรอกคะแนน!AE42=2,3,IF(กรอกคะแนน!AE42=3,2,IF(กรอกคะแนน!AE42=4,1,))))</f>
        <v>2</v>
      </c>
      <c r="AF42" s="91">
        <f>IF(กรอกคะแนน!AF42=1,4,IF(กรอกคะแนน!AF42=2,3,IF(กรอกคะแนน!AF42=3,2,IF(กรอกคะแนน!AF42=4,1,))))</f>
        <v>2</v>
      </c>
      <c r="AG42" s="91">
        <f>IF(กรอกคะแนน!AG42=1,1,IF(กรอกคะแนน!AG42=2,2,IF(กรอกคะแนน!AG42=3,3,IF(กรอกคะแนน!AG42=4,4,))))</f>
        <v>4</v>
      </c>
      <c r="AH42" s="91">
        <f>IF(กรอกคะแนน!AH42=1,4,IF(กรอกคะแนน!AH42=2,3,IF(กรอกคะแนน!AH42=3,2,IF(กรอกคะแนน!AH42=4,1,))))</f>
        <v>2</v>
      </c>
      <c r="AI42" s="93">
        <f>IF(กรอกคะแนน!AI42=1,4,IF(กรอกคะแนน!AI42=2,3,IF(กรอกคะแนน!AI42=3,2,IF(กรอกคะแนน!AI42=4,1,))))</f>
        <v>2</v>
      </c>
      <c r="AJ42" s="94">
        <f>IF(กรอกคะแนน!AJ42=1,1,IF(กรอกคะแนน!AJ42=2,2,IF(กรอกคะแนน!AJ42=3,3,IF(กรอกคะแนน!AJ42=4,4,))))</f>
        <v>2</v>
      </c>
      <c r="AK42" s="91">
        <f>IF(กรอกคะแนน!AK42=1,1,IF(กรอกคะแนน!AK42=2,2,IF(กรอกคะแนน!AK42=3,3,IF(กรอกคะแนน!AK42=4,4,))))</f>
        <v>3</v>
      </c>
      <c r="AL42" s="91">
        <f>IF(กรอกคะแนน!AL42=1,4,IF(กรอกคะแนน!AL42=2,3,IF(กรอกคะแนน!AL42=3,2,IF(กรอกคะแนน!AL42=4,1,))))</f>
        <v>1</v>
      </c>
      <c r="AM42" s="91">
        <f>IF(กรอกคะแนน!AM42=1,1,IF(กรอกคะแนน!AM42=2,2,IF(กรอกคะแนน!AM42=3,3,IF(กรอกคะแนน!AM42=4,4,))))</f>
        <v>4</v>
      </c>
      <c r="AN42" s="91">
        <f>IF(กรอกคะแนน!AN42=1,4,IF(กรอกคะแนน!AN42=2,3,IF(กรอกคะแนน!AN42=3,2,IF(กรอกคะแนน!AN42=4,1,))))</f>
        <v>1</v>
      </c>
      <c r="AO42" s="92">
        <f>IF(กรอกคะแนน!AO42=1,1,IF(กรอกคะแนน!AO42=2,2,IF(กรอกคะแนน!AO42=3,3,IF(กรอกคะแนน!AO42=4,4,))))</f>
        <v>4</v>
      </c>
      <c r="AP42" s="89">
        <f>IF(กรอกคะแนน!AP42=1,4,IF(กรอกคะแนน!AP42=2,3,IF(กรอกคะแนน!AP42=3,2,IF(กรอกคะแนน!AP42=4,1,))))</f>
        <v>1</v>
      </c>
      <c r="AQ42" s="91">
        <f>IF(กรอกคะแนน!AQ42=1,1,IF(กรอกคะแนน!AQ42=2,2,IF(กรอกคะแนน!AQ42=3,3,IF(กรอกคะแนน!AQ42=4,4,))))</f>
        <v>4</v>
      </c>
      <c r="AR42" s="91">
        <f>IF(กรอกคะแนน!AR42=1,1,IF(กรอกคะแนน!AR42=2,2,IF(กรอกคะแนน!AR42=3,3,IF(กรอกคะแนน!AR42=4,4,))))</f>
        <v>3</v>
      </c>
      <c r="AS42" s="93">
        <f>IF(กรอกคะแนน!AS42=1,4,IF(กรอกคะแนน!AS42=2,3,IF(กรอกคะแนน!AS42=3,2,IF(กรอกคะแนน!AS42=4,1,))))</f>
        <v>2</v>
      </c>
      <c r="AT42" s="94">
        <f>IF(กรอกคะแนน!AT42=1,1,IF(กรอกคะแนน!AT42=2,2,IF(กรอกคะแนน!AT42=3,3,IF(กรอกคะแนน!AT42=4,4,))))</f>
        <v>2</v>
      </c>
      <c r="AU42" s="91">
        <f>IF(กรอกคะแนน!AU42=1,1,IF(กรอกคะแนน!AU42=2,2,IF(กรอกคะแนน!AU42=3,3,IF(กรอกคะแนน!AU42=4,4,))))</f>
        <v>4</v>
      </c>
      <c r="AV42" s="91">
        <f>IF(กรอกคะแนน!AV42=1,1,IF(กรอกคะแนน!AV42=2,2,IF(กรอกคะแนน!AV42=3,3,IF(กรอกคะแนน!AV42=4,4,))))</f>
        <v>3</v>
      </c>
      <c r="AW42" s="91">
        <f>IF(กรอกคะแนน!AW42=1,1,IF(กรอกคะแนน!AW42=2,2,IF(กรอกคะแนน!AW42=3,3,IF(กรอกคะแนน!AW42=4,4,))))</f>
        <v>4</v>
      </c>
      <c r="AX42" s="91">
        <f>IF(กรอกคะแนน!AX42=1,4,IF(กรอกคะแนน!AX42=2,3,IF(กรอกคะแนน!AX42=3,2,IF(กรอกคะแนน!AX42=4,1,))))</f>
        <v>2</v>
      </c>
      <c r="AY42" s="92">
        <f>IF(กรอกคะแนน!AY42=1,1,IF(กรอกคะแนน!AY42=2,2,IF(กรอกคะแนน!AY42=3,3,IF(กรอกคะแนน!AY42=4,4,))))</f>
        <v>4</v>
      </c>
      <c r="AZ42" s="89">
        <f>IF(กรอกคะแนน!AZ42=1,4,IF(กรอกคะแนน!AZ42=2,3,IF(กรอกคะแนน!AZ42=3,2,IF(กรอกคะแนน!AZ42=4,1,))))</f>
        <v>3</v>
      </c>
      <c r="BA42" s="91">
        <f>IF(กรอกคะแนน!BA42=1,1,IF(กรอกคะแนน!BA42=2,2,IF(กรอกคะแนน!BA42=3,3,IF(กรอกคะแนน!BA42=4,4,))))</f>
        <v>4</v>
      </c>
      <c r="BB42" s="91">
        <f>IF(กรอกคะแนน!BB42=1,4,IF(กรอกคะแนน!BB42=2,3,IF(กรอกคะแนน!BB42=3,2,IF(กรอกคะแนน!BB42=4,1,))))</f>
        <v>3</v>
      </c>
      <c r="BC42" s="91">
        <f>IF(กรอกคะแนน!BC42=1,1,IF(กรอกคะแนน!BC42=2,2,IF(กรอกคะแนน!BC42=3,3,IF(กรอกคะแนน!BC42=4,4,))))</f>
        <v>2</v>
      </c>
      <c r="BD42" s="91">
        <f>IF(กรอกคะแนน!BD42=1,4,IF(กรอกคะแนน!BD42=2,3,IF(กรอกคะแนน!BD42=3,2,IF(กรอกคะแนน!BD42=4,1,))))</f>
        <v>3</v>
      </c>
      <c r="BE42" s="93">
        <f>IF(กรอกคะแนน!BE42=1,4,IF(กรอกคะแนน!BE42=2,3,IF(กรอกคะแนน!BE42=3,2,IF(กรอกคะแนน!BE42=4,1,))))</f>
        <v>1</v>
      </c>
      <c r="BF42" s="134">
        <f t="shared" si="19"/>
        <v>14</v>
      </c>
      <c r="BG42" s="69">
        <f t="shared" si="20"/>
        <v>14</v>
      </c>
      <c r="BH42" s="69">
        <f t="shared" si="21"/>
        <v>16</v>
      </c>
      <c r="BI42" s="69">
        <f t="shared" si="22"/>
        <v>16</v>
      </c>
      <c r="BJ42" s="69">
        <f t="shared" si="23"/>
        <v>14</v>
      </c>
      <c r="BK42" s="69">
        <f t="shared" si="24"/>
        <v>14</v>
      </c>
      <c r="BL42" s="69"/>
      <c r="BM42" s="69"/>
      <c r="BN42" s="69">
        <f t="shared" si="25"/>
        <v>15</v>
      </c>
      <c r="BO42" s="69"/>
      <c r="BP42" s="69"/>
      <c r="BQ42" s="69"/>
      <c r="BR42" s="69">
        <f t="shared" si="26"/>
        <v>10</v>
      </c>
      <c r="BS42" s="69"/>
      <c r="BT42" s="69"/>
      <c r="BU42" s="69"/>
      <c r="BV42" s="69">
        <f t="shared" si="27"/>
        <v>19</v>
      </c>
      <c r="BW42" s="69"/>
      <c r="BX42" s="70">
        <f t="shared" si="28"/>
        <v>16</v>
      </c>
    </row>
    <row r="43" spans="1:76" s="9" customFormat="1" ht="18" customHeight="1" thickBot="1">
      <c r="A43" s="127" t="s">
        <v>149</v>
      </c>
      <c r="B43" s="102" t="str">
        <f>กรอกคะแนน!B43</f>
        <v>14</v>
      </c>
      <c r="C43" s="103" t="str">
        <f>กรอกคะแนน!C43</f>
        <v>1667</v>
      </c>
      <c r="D43" s="104" t="str">
        <f>กรอกคะแนน!D43</f>
        <v>เด็กชายอลังกาล    สรรพค้า</v>
      </c>
      <c r="E43" s="91" t="str">
        <f>IF(กรอกคะแนน!E43=1,"ชาย","หญิง")</f>
        <v>หญิง</v>
      </c>
      <c r="F43" s="89">
        <v>1</v>
      </c>
      <c r="G43" s="91">
        <v>4</v>
      </c>
      <c r="H43" s="91">
        <f>IF(กรอกคะแนน!H43=1,4,IF(กรอกคะแนน!H43=2,3,IF(กรอกคะแนน!H43=3,2,IF(กรอกคะแนน!H43=4,1,))))</f>
        <v>2</v>
      </c>
      <c r="I43" s="91">
        <f>IF(กรอกคะแนน!I43=1,1,IF(กรอกคะแนน!I43=2,2,IF(กรอกคะแนน!I43=3,3,IF(กรอกคะแนน!I43=4,4,))))</f>
        <v>2</v>
      </c>
      <c r="J43" s="91">
        <v>4</v>
      </c>
      <c r="K43" s="93">
        <f>IF(กรอกคะแนน!K43=1,1,IF(กรอกคะแนน!K43=2,2,IF(กรอกคะแนน!K43=3,3,IF(กรอกคะแนน!K43=4,4,))))</f>
        <v>1</v>
      </c>
      <c r="L43" s="94">
        <f>IF(กรอกคะแนน!L43=1,1,IF(กรอกคะแนน!L43=2,2,IF(กรอกคะแนน!L43=3,3,IF(กรอกคะแนน!L43=4,4,))))</f>
        <v>2</v>
      </c>
      <c r="M43" s="91">
        <v>2</v>
      </c>
      <c r="N43" s="91">
        <v>4</v>
      </c>
      <c r="O43" s="91">
        <f>IF(กรอกคะแนน!O43=1,1,IF(กรอกคะแนน!O43=2,2,IF(กรอกคะแนน!O43=3,3,IF(กรอกคะแนน!O43=4,4,))))</f>
        <v>2</v>
      </c>
      <c r="P43" s="91">
        <v>4</v>
      </c>
      <c r="Q43" s="92">
        <f>IF(กรอกคะแนน!Q43=1,1,IF(กรอกคะแนน!Q43=2,2,IF(กรอกคะแนน!Q43=3,3,IF(กรอกคะแนน!Q43=4,4,))))</f>
        <v>2</v>
      </c>
      <c r="R43" s="89">
        <f>IF(กรอกคะแนน!R43=1,4,IF(กรอกคะแนน!R43=2,3,IF(กรอกคะแนน!R43=3,2,IF(กรอกคะแนน!R43=4,1,))))</f>
        <v>1</v>
      </c>
      <c r="S43" s="91">
        <v>3</v>
      </c>
      <c r="T43" s="91">
        <f>IF(กรอกคะแนน!T43=1,1,IF(กรอกคะแนน!T43=2,2,IF(กรอกคะแนน!T43=3,3,IF(กรอกคะแนน!T43=4,4,))))</f>
        <v>4</v>
      </c>
      <c r="U43" s="91">
        <f>IF(กรอกคะแนน!U43=1,4,IF(กรอกคะแนน!U43=2,3,IF(กรอกคะแนน!U43=3,2,IF(กรอกคะแนน!U43=4,1,))))</f>
        <v>2</v>
      </c>
      <c r="V43" s="91">
        <f>IF(กรอกคะแนน!V43=1,1,IF(กรอกคะแนน!V43=2,2,IF(กรอกคะแนน!V43=3,3,IF(กรอกคะแนน!V43=4,4,))))</f>
        <v>3</v>
      </c>
      <c r="W43" s="93">
        <f>IF(กรอกคะแนน!W43=1,4,IF(กรอกคะแนน!W43=2,3,IF(กรอกคะแนน!W43=3,2,IF(กรอกคะแนน!W43=4,1,))))</f>
        <v>3</v>
      </c>
      <c r="X43" s="94">
        <f>IF(กรอกคะแนน!X43=1,4,IF(กรอกคะแนน!X43=2,3,IF(กรอกคะแนน!X43=3,2,IF(กรอกคะแนน!X43=4,1,))))</f>
        <v>2</v>
      </c>
      <c r="Y43" s="91">
        <f>IF(กรอกคะแนน!Y43=1,1,IF(กรอกคะแนน!Y43=2,2,IF(กรอกคะแนน!Y43=3,3,IF(กรอกคะแนน!Y43=4,4,))))</f>
        <v>2</v>
      </c>
      <c r="Z43" s="91">
        <f>IF(กรอกคะแนน!Z43=1,4,IF(กรอกคะแนน!Z43=2,3,IF(กรอกคะแนน!Z43=3,2,IF(กรอกคะแนน!Z43=4,1,))))</f>
        <v>2</v>
      </c>
      <c r="AA43" s="91">
        <f>IF(กรอกคะแนน!AA43=1,1,IF(กรอกคะแนน!AA43=2,2,IF(กรอกคะแนน!AA43=3,3,IF(กรอกคะแนน!AA43=4,4,))))</f>
        <v>2</v>
      </c>
      <c r="AB43" s="91">
        <f>IF(กรอกคะแนน!AB43=1,1,IF(กรอกคะแนน!AB43=2,2,IF(กรอกคะแนน!AB43=3,3,IF(กรอกคะแนน!AB43=4,4,))))</f>
        <v>3</v>
      </c>
      <c r="AC43" s="92">
        <f>IF(กรอกคะแนน!AC43=1,4,IF(กรอกคะแนน!AC43=2,3,IF(กรอกคะแนน!AC43=3,2,IF(กรอกคะแนน!AC43=4,1,))))</f>
        <v>3</v>
      </c>
      <c r="AD43" s="89">
        <f>IF(กรอกคะแนน!AD43=1,1,IF(กรอกคะแนน!AD43=2,2,IF(กรอกคะแนน!AD43=3,3,IF(กรอกคะแนน!AD43=4,4,))))</f>
        <v>2</v>
      </c>
      <c r="AE43" s="91">
        <f>IF(กรอกคะแนน!AE43=1,4,IF(กรอกคะแนน!AE43=2,3,IF(กรอกคะแนน!AE43=3,2,IF(กรอกคะแนน!AE43=4,1,))))</f>
        <v>2</v>
      </c>
      <c r="AF43" s="91">
        <f>IF(กรอกคะแนน!AF43=1,4,IF(กรอกคะแนน!AF43=2,3,IF(กรอกคะแนน!AF43=3,2,IF(กรอกคะแนน!AF43=4,1,))))</f>
        <v>2</v>
      </c>
      <c r="AG43" s="91">
        <f>IF(กรอกคะแนน!AG43=1,1,IF(กรอกคะแนน!AG43=2,2,IF(กรอกคะแนน!AG43=3,3,IF(กรอกคะแนน!AG43=4,4,))))</f>
        <v>4</v>
      </c>
      <c r="AH43" s="91">
        <f>IF(กรอกคะแนน!AH43=1,4,IF(กรอกคะแนน!AH43=2,3,IF(กรอกคะแนน!AH43=3,2,IF(กรอกคะแนน!AH43=4,1,))))</f>
        <v>2</v>
      </c>
      <c r="AI43" s="93">
        <f>IF(กรอกคะแนน!AI43=1,4,IF(กรอกคะแนน!AI43=2,3,IF(กรอกคะแนน!AI43=3,2,IF(กรอกคะแนน!AI43=4,1,))))</f>
        <v>2</v>
      </c>
      <c r="AJ43" s="94">
        <f>IF(กรอกคะแนน!AJ43=1,1,IF(กรอกคะแนน!AJ43=2,2,IF(กรอกคะแนน!AJ43=3,3,IF(กรอกคะแนน!AJ43=4,4,))))</f>
        <v>2</v>
      </c>
      <c r="AK43" s="91">
        <f>IF(กรอกคะแนน!AK43=1,1,IF(กรอกคะแนน!AK43=2,2,IF(กรอกคะแนน!AK43=3,3,IF(กรอกคะแนน!AK43=4,4,))))</f>
        <v>3</v>
      </c>
      <c r="AL43" s="91">
        <f>IF(กรอกคะแนน!AL43=1,4,IF(กรอกคะแนน!AL43=2,3,IF(กรอกคะแนน!AL43=3,2,IF(กรอกคะแนน!AL43=4,1,))))</f>
        <v>1</v>
      </c>
      <c r="AM43" s="91">
        <f>IF(กรอกคะแนน!AM43=1,1,IF(กรอกคะแนน!AM43=2,2,IF(กรอกคะแนน!AM43=3,3,IF(กรอกคะแนน!AM43=4,4,))))</f>
        <v>4</v>
      </c>
      <c r="AN43" s="91">
        <f>IF(กรอกคะแนน!AN43=1,4,IF(กรอกคะแนน!AN43=2,3,IF(กรอกคะแนน!AN43=3,2,IF(กรอกคะแนน!AN43=4,1,))))</f>
        <v>1</v>
      </c>
      <c r="AO43" s="92">
        <f>IF(กรอกคะแนน!AO43=1,1,IF(กรอกคะแนน!AO43=2,2,IF(กรอกคะแนน!AO43=3,3,IF(กรอกคะแนน!AO43=4,4,))))</f>
        <v>4</v>
      </c>
      <c r="AP43" s="89">
        <f>IF(กรอกคะแนน!AP43=1,4,IF(กรอกคะแนน!AP43=2,3,IF(กรอกคะแนน!AP43=3,2,IF(กรอกคะแนน!AP43=4,1,))))</f>
        <v>1</v>
      </c>
      <c r="AQ43" s="91">
        <f>IF(กรอกคะแนน!AQ43=1,1,IF(กรอกคะแนน!AQ43=2,2,IF(กรอกคะแนน!AQ43=3,3,IF(กรอกคะแนน!AQ43=4,4,))))</f>
        <v>4</v>
      </c>
      <c r="AR43" s="91">
        <f>IF(กรอกคะแนน!AR43=1,1,IF(กรอกคะแนน!AR43=2,2,IF(กรอกคะแนน!AR43=3,3,IF(กรอกคะแนน!AR43=4,4,))))</f>
        <v>3</v>
      </c>
      <c r="AS43" s="93">
        <f>IF(กรอกคะแนน!AS43=1,4,IF(กรอกคะแนน!AS43=2,3,IF(กรอกคะแนน!AS43=3,2,IF(กรอกคะแนน!AS43=4,1,))))</f>
        <v>2</v>
      </c>
      <c r="AT43" s="94">
        <f>IF(กรอกคะแนน!AT43=1,1,IF(กรอกคะแนน!AT43=2,2,IF(กรอกคะแนน!AT43=3,3,IF(กรอกคะแนน!AT43=4,4,))))</f>
        <v>2</v>
      </c>
      <c r="AU43" s="91">
        <f>IF(กรอกคะแนน!AU43=1,1,IF(กรอกคะแนน!AU43=2,2,IF(กรอกคะแนน!AU43=3,3,IF(กรอกคะแนน!AU43=4,4,))))</f>
        <v>4</v>
      </c>
      <c r="AV43" s="91">
        <f>IF(กรอกคะแนน!AV43=1,1,IF(กรอกคะแนน!AV43=2,2,IF(กรอกคะแนน!AV43=3,3,IF(กรอกคะแนน!AV43=4,4,))))</f>
        <v>3</v>
      </c>
      <c r="AW43" s="91">
        <f>IF(กรอกคะแนน!AW43=1,1,IF(กรอกคะแนน!AW43=2,2,IF(กรอกคะแนน!AW43=3,3,IF(กรอกคะแนน!AW43=4,4,))))</f>
        <v>4</v>
      </c>
      <c r="AX43" s="91">
        <f>IF(กรอกคะแนน!AX43=1,4,IF(กรอกคะแนน!AX43=2,3,IF(กรอกคะแนน!AX43=3,2,IF(กรอกคะแนน!AX43=4,1,))))</f>
        <v>2</v>
      </c>
      <c r="AY43" s="92">
        <f>IF(กรอกคะแนน!AY43=1,1,IF(กรอกคะแนน!AY43=2,2,IF(กรอกคะแนน!AY43=3,3,IF(กรอกคะแนน!AY43=4,4,))))</f>
        <v>4</v>
      </c>
      <c r="AZ43" s="89">
        <f>IF(กรอกคะแนน!AZ43=1,4,IF(กรอกคะแนน!AZ43=2,3,IF(กรอกคะแนน!AZ43=3,2,IF(กรอกคะแนน!AZ43=4,1,))))</f>
        <v>3</v>
      </c>
      <c r="BA43" s="91">
        <f>IF(กรอกคะแนน!BA43=1,1,IF(กรอกคะแนน!BA43=2,2,IF(กรอกคะแนน!BA43=3,3,IF(กรอกคะแนน!BA43=4,4,))))</f>
        <v>4</v>
      </c>
      <c r="BB43" s="91">
        <f>IF(กรอกคะแนน!BB43=1,4,IF(กรอกคะแนน!BB43=2,3,IF(กรอกคะแนน!BB43=3,2,IF(กรอกคะแนน!BB43=4,1,))))</f>
        <v>3</v>
      </c>
      <c r="BC43" s="91">
        <f>IF(กรอกคะแนน!BC43=1,1,IF(กรอกคะแนน!BC43=2,2,IF(กรอกคะแนน!BC43=3,3,IF(กรอกคะแนน!BC43=4,4,))))</f>
        <v>2</v>
      </c>
      <c r="BD43" s="91">
        <f>IF(กรอกคะแนน!BD43=1,4,IF(กรอกคะแนน!BD43=2,3,IF(กรอกคะแนน!BD43=3,2,IF(กรอกคะแนน!BD43=4,1,))))</f>
        <v>3</v>
      </c>
      <c r="BE43" s="93">
        <f>IF(กรอกคะแนน!BE43=1,4,IF(กรอกคะแนน!BE43=2,3,IF(กรอกคะแนน!BE43=3,2,IF(กรอกคะแนน!BE43=4,1,))))</f>
        <v>1</v>
      </c>
      <c r="BF43" s="134">
        <f t="shared" si="19"/>
        <v>14</v>
      </c>
      <c r="BG43" s="69">
        <f t="shared" si="20"/>
        <v>14</v>
      </c>
      <c r="BH43" s="69">
        <f t="shared" si="21"/>
        <v>16</v>
      </c>
      <c r="BI43" s="69">
        <f t="shared" si="22"/>
        <v>16</v>
      </c>
      <c r="BJ43" s="69">
        <f t="shared" si="23"/>
        <v>14</v>
      </c>
      <c r="BK43" s="69">
        <f t="shared" si="24"/>
        <v>14</v>
      </c>
      <c r="BL43" s="69"/>
      <c r="BM43" s="69"/>
      <c r="BN43" s="69">
        <f t="shared" si="25"/>
        <v>15</v>
      </c>
      <c r="BO43" s="69"/>
      <c r="BP43" s="69"/>
      <c r="BQ43" s="69"/>
      <c r="BR43" s="69">
        <f t="shared" si="26"/>
        <v>10</v>
      </c>
      <c r="BS43" s="69"/>
      <c r="BT43" s="69"/>
      <c r="BU43" s="69"/>
      <c r="BV43" s="69">
        <f t="shared" si="27"/>
        <v>19</v>
      </c>
      <c r="BW43" s="69"/>
      <c r="BX43" s="70">
        <f t="shared" si="28"/>
        <v>16</v>
      </c>
    </row>
    <row r="44" spans="1:76" s="9" customFormat="1" ht="18" customHeight="1" thickBot="1">
      <c r="A44" s="127" t="s">
        <v>150</v>
      </c>
      <c r="B44" s="102" t="str">
        <f>กรอกคะแนน!B44</f>
        <v>14</v>
      </c>
      <c r="C44" s="103" t="str">
        <f>กรอกคะแนน!C44</f>
        <v>1668</v>
      </c>
      <c r="D44" s="104" t="str">
        <f>กรอกคะแนน!D44</f>
        <v>เด็กชายอิทธิพล    ขอนดอก</v>
      </c>
      <c r="E44" s="91" t="str">
        <f>IF(กรอกคะแนน!E44=1,"ชาย","หญิง")</f>
        <v>หญิง</v>
      </c>
      <c r="F44" s="89">
        <v>1</v>
      </c>
      <c r="G44" s="91">
        <v>4</v>
      </c>
      <c r="H44" s="91">
        <f>IF(กรอกคะแนน!H44=1,4,IF(กรอกคะแนน!H44=2,3,IF(กรอกคะแนน!H44=3,2,IF(กรอกคะแนน!H44=4,1,))))</f>
        <v>2</v>
      </c>
      <c r="I44" s="91">
        <f>IF(กรอกคะแนน!I44=1,1,IF(กรอกคะแนน!I44=2,2,IF(กรอกคะแนน!I44=3,3,IF(กรอกคะแนน!I44=4,4,))))</f>
        <v>2</v>
      </c>
      <c r="J44" s="91">
        <v>4</v>
      </c>
      <c r="K44" s="93">
        <f>IF(กรอกคะแนน!K44=1,1,IF(กรอกคะแนน!K44=2,2,IF(กรอกคะแนน!K44=3,3,IF(กรอกคะแนน!K44=4,4,))))</f>
        <v>1</v>
      </c>
      <c r="L44" s="94">
        <f>IF(กรอกคะแนน!L44=1,1,IF(กรอกคะแนน!L44=2,2,IF(กรอกคะแนน!L44=3,3,IF(กรอกคะแนน!L44=4,4,))))</f>
        <v>2</v>
      </c>
      <c r="M44" s="91">
        <v>2</v>
      </c>
      <c r="N44" s="91">
        <v>4</v>
      </c>
      <c r="O44" s="91">
        <f>IF(กรอกคะแนน!O44=1,1,IF(กรอกคะแนน!O44=2,2,IF(กรอกคะแนน!O44=3,3,IF(กรอกคะแนน!O44=4,4,))))</f>
        <v>2</v>
      </c>
      <c r="P44" s="91">
        <v>4</v>
      </c>
      <c r="Q44" s="92">
        <f>IF(กรอกคะแนน!Q44=1,1,IF(กรอกคะแนน!Q44=2,2,IF(กรอกคะแนน!Q44=3,3,IF(กรอกคะแนน!Q44=4,4,))))</f>
        <v>2</v>
      </c>
      <c r="R44" s="89">
        <f>IF(กรอกคะแนน!R44=1,4,IF(กรอกคะแนน!R44=2,3,IF(กรอกคะแนน!R44=3,2,IF(กรอกคะแนน!R44=4,1,))))</f>
        <v>1</v>
      </c>
      <c r="S44" s="91">
        <v>3</v>
      </c>
      <c r="T44" s="91">
        <f>IF(กรอกคะแนน!T44=1,1,IF(กรอกคะแนน!T44=2,2,IF(กรอกคะแนน!T44=3,3,IF(กรอกคะแนน!T44=4,4,))))</f>
        <v>4</v>
      </c>
      <c r="U44" s="91">
        <f>IF(กรอกคะแนน!U44=1,4,IF(กรอกคะแนน!U44=2,3,IF(กรอกคะแนน!U44=3,2,IF(กรอกคะแนน!U44=4,1,))))</f>
        <v>2</v>
      </c>
      <c r="V44" s="91">
        <f>IF(กรอกคะแนน!V44=1,1,IF(กรอกคะแนน!V44=2,2,IF(กรอกคะแนน!V44=3,3,IF(กรอกคะแนน!V44=4,4,))))</f>
        <v>3</v>
      </c>
      <c r="W44" s="93">
        <f>IF(กรอกคะแนน!W44=1,4,IF(กรอกคะแนน!W44=2,3,IF(กรอกคะแนน!W44=3,2,IF(กรอกคะแนน!W44=4,1,))))</f>
        <v>3</v>
      </c>
      <c r="X44" s="94">
        <f>IF(กรอกคะแนน!X44=1,4,IF(กรอกคะแนน!X44=2,3,IF(กรอกคะแนน!X44=3,2,IF(กรอกคะแนน!X44=4,1,))))</f>
        <v>2</v>
      </c>
      <c r="Y44" s="91">
        <f>IF(กรอกคะแนน!Y44=1,1,IF(กรอกคะแนน!Y44=2,2,IF(กรอกคะแนน!Y44=3,3,IF(กรอกคะแนน!Y44=4,4,))))</f>
        <v>2</v>
      </c>
      <c r="Z44" s="91">
        <f>IF(กรอกคะแนน!Z44=1,4,IF(กรอกคะแนน!Z44=2,3,IF(กรอกคะแนน!Z44=3,2,IF(กรอกคะแนน!Z44=4,1,))))</f>
        <v>2</v>
      </c>
      <c r="AA44" s="91">
        <f>IF(กรอกคะแนน!AA44=1,1,IF(กรอกคะแนน!AA44=2,2,IF(กรอกคะแนน!AA44=3,3,IF(กรอกคะแนน!AA44=4,4,))))</f>
        <v>2</v>
      </c>
      <c r="AB44" s="91">
        <f>IF(กรอกคะแนน!AB44=1,1,IF(กรอกคะแนน!AB44=2,2,IF(กรอกคะแนน!AB44=3,3,IF(กรอกคะแนน!AB44=4,4,))))</f>
        <v>3</v>
      </c>
      <c r="AC44" s="92">
        <f>IF(กรอกคะแนน!AC44=1,4,IF(กรอกคะแนน!AC44=2,3,IF(กรอกคะแนน!AC44=3,2,IF(กรอกคะแนน!AC44=4,1,))))</f>
        <v>3</v>
      </c>
      <c r="AD44" s="89">
        <f>IF(กรอกคะแนน!AD44=1,1,IF(กรอกคะแนน!AD44=2,2,IF(กรอกคะแนน!AD44=3,3,IF(กรอกคะแนน!AD44=4,4,))))</f>
        <v>2</v>
      </c>
      <c r="AE44" s="91">
        <f>IF(กรอกคะแนน!AE44=1,4,IF(กรอกคะแนน!AE44=2,3,IF(กรอกคะแนน!AE44=3,2,IF(กรอกคะแนน!AE44=4,1,))))</f>
        <v>2</v>
      </c>
      <c r="AF44" s="91">
        <f>IF(กรอกคะแนน!AF44=1,4,IF(กรอกคะแนน!AF44=2,3,IF(กรอกคะแนน!AF44=3,2,IF(กรอกคะแนน!AF44=4,1,))))</f>
        <v>2</v>
      </c>
      <c r="AG44" s="91">
        <f>IF(กรอกคะแนน!AG44=1,1,IF(กรอกคะแนน!AG44=2,2,IF(กรอกคะแนน!AG44=3,3,IF(กรอกคะแนน!AG44=4,4,))))</f>
        <v>4</v>
      </c>
      <c r="AH44" s="91">
        <f>IF(กรอกคะแนน!AH44=1,4,IF(กรอกคะแนน!AH44=2,3,IF(กรอกคะแนน!AH44=3,2,IF(กรอกคะแนน!AH44=4,1,))))</f>
        <v>2</v>
      </c>
      <c r="AI44" s="93">
        <f>IF(กรอกคะแนน!AI44=1,4,IF(กรอกคะแนน!AI44=2,3,IF(กรอกคะแนน!AI44=3,2,IF(กรอกคะแนน!AI44=4,1,))))</f>
        <v>2</v>
      </c>
      <c r="AJ44" s="94">
        <f>IF(กรอกคะแนน!AJ44=1,1,IF(กรอกคะแนน!AJ44=2,2,IF(กรอกคะแนน!AJ44=3,3,IF(กรอกคะแนน!AJ44=4,4,))))</f>
        <v>2</v>
      </c>
      <c r="AK44" s="91">
        <f>IF(กรอกคะแนน!AK44=1,1,IF(กรอกคะแนน!AK44=2,2,IF(กรอกคะแนน!AK44=3,3,IF(กรอกคะแนน!AK44=4,4,))))</f>
        <v>3</v>
      </c>
      <c r="AL44" s="91">
        <f>IF(กรอกคะแนน!AL44=1,4,IF(กรอกคะแนน!AL44=2,3,IF(กรอกคะแนน!AL44=3,2,IF(กรอกคะแนน!AL44=4,1,))))</f>
        <v>1</v>
      </c>
      <c r="AM44" s="91">
        <f>IF(กรอกคะแนน!AM44=1,1,IF(กรอกคะแนน!AM44=2,2,IF(กรอกคะแนน!AM44=3,3,IF(กรอกคะแนน!AM44=4,4,))))</f>
        <v>4</v>
      </c>
      <c r="AN44" s="91">
        <f>IF(กรอกคะแนน!AN44=1,4,IF(กรอกคะแนน!AN44=2,3,IF(กรอกคะแนน!AN44=3,2,IF(กรอกคะแนน!AN44=4,1,))))</f>
        <v>1</v>
      </c>
      <c r="AO44" s="92">
        <f>IF(กรอกคะแนน!AO44=1,1,IF(กรอกคะแนน!AO44=2,2,IF(กรอกคะแนน!AO44=3,3,IF(กรอกคะแนน!AO44=4,4,))))</f>
        <v>4</v>
      </c>
      <c r="AP44" s="89">
        <f>IF(กรอกคะแนน!AP44=1,4,IF(กรอกคะแนน!AP44=2,3,IF(กรอกคะแนน!AP44=3,2,IF(กรอกคะแนน!AP44=4,1,))))</f>
        <v>1</v>
      </c>
      <c r="AQ44" s="91">
        <f>IF(กรอกคะแนน!AQ44=1,1,IF(กรอกคะแนน!AQ44=2,2,IF(กรอกคะแนน!AQ44=3,3,IF(กรอกคะแนน!AQ44=4,4,))))</f>
        <v>4</v>
      </c>
      <c r="AR44" s="91">
        <f>IF(กรอกคะแนน!AR44=1,1,IF(กรอกคะแนน!AR44=2,2,IF(กรอกคะแนน!AR44=3,3,IF(กรอกคะแนน!AR44=4,4,))))</f>
        <v>3</v>
      </c>
      <c r="AS44" s="93">
        <f>IF(กรอกคะแนน!AS44=1,4,IF(กรอกคะแนน!AS44=2,3,IF(กรอกคะแนน!AS44=3,2,IF(กรอกคะแนน!AS44=4,1,))))</f>
        <v>2</v>
      </c>
      <c r="AT44" s="94">
        <f>IF(กรอกคะแนน!AT44=1,1,IF(กรอกคะแนน!AT44=2,2,IF(กรอกคะแนน!AT44=3,3,IF(กรอกคะแนน!AT44=4,4,))))</f>
        <v>2</v>
      </c>
      <c r="AU44" s="91">
        <f>IF(กรอกคะแนน!AU44=1,1,IF(กรอกคะแนน!AU44=2,2,IF(กรอกคะแนน!AU44=3,3,IF(กรอกคะแนน!AU44=4,4,))))</f>
        <v>4</v>
      </c>
      <c r="AV44" s="91">
        <f>IF(กรอกคะแนน!AV44=1,1,IF(กรอกคะแนน!AV44=2,2,IF(กรอกคะแนน!AV44=3,3,IF(กรอกคะแนน!AV44=4,4,))))</f>
        <v>3</v>
      </c>
      <c r="AW44" s="91">
        <f>IF(กรอกคะแนน!AW44=1,1,IF(กรอกคะแนน!AW44=2,2,IF(กรอกคะแนน!AW44=3,3,IF(กรอกคะแนน!AW44=4,4,))))</f>
        <v>4</v>
      </c>
      <c r="AX44" s="91">
        <f>IF(กรอกคะแนน!AX44=1,4,IF(กรอกคะแนน!AX44=2,3,IF(กรอกคะแนน!AX44=3,2,IF(กรอกคะแนน!AX44=4,1,))))</f>
        <v>2</v>
      </c>
      <c r="AY44" s="92">
        <f>IF(กรอกคะแนน!AY44=1,1,IF(กรอกคะแนน!AY44=2,2,IF(กรอกคะแนน!AY44=3,3,IF(กรอกคะแนน!AY44=4,4,))))</f>
        <v>4</v>
      </c>
      <c r="AZ44" s="89">
        <f>IF(กรอกคะแนน!AZ44=1,4,IF(กรอกคะแนน!AZ44=2,3,IF(กรอกคะแนน!AZ44=3,2,IF(กรอกคะแนน!AZ44=4,1,))))</f>
        <v>3</v>
      </c>
      <c r="BA44" s="91">
        <f>IF(กรอกคะแนน!BA44=1,1,IF(กรอกคะแนน!BA44=2,2,IF(กรอกคะแนน!BA44=3,3,IF(กรอกคะแนน!BA44=4,4,))))</f>
        <v>4</v>
      </c>
      <c r="BB44" s="91">
        <f>IF(กรอกคะแนน!BB44=1,4,IF(กรอกคะแนน!BB44=2,3,IF(กรอกคะแนน!BB44=3,2,IF(กรอกคะแนน!BB44=4,1,))))</f>
        <v>3</v>
      </c>
      <c r="BC44" s="91">
        <f>IF(กรอกคะแนน!BC44=1,1,IF(กรอกคะแนน!BC44=2,2,IF(กรอกคะแนน!BC44=3,3,IF(กรอกคะแนน!BC44=4,4,))))</f>
        <v>2</v>
      </c>
      <c r="BD44" s="91">
        <f>IF(กรอกคะแนน!BD44=1,4,IF(กรอกคะแนน!BD44=2,3,IF(กรอกคะแนน!BD44=3,2,IF(กรอกคะแนน!BD44=4,1,))))</f>
        <v>3</v>
      </c>
      <c r="BE44" s="93">
        <f>IF(กรอกคะแนน!BE44=1,4,IF(กรอกคะแนน!BE44=2,3,IF(กรอกคะแนน!BE44=3,2,IF(กรอกคะแนน!BE44=4,1,))))</f>
        <v>1</v>
      </c>
      <c r="BF44" s="134">
        <f t="shared" si="19"/>
        <v>14</v>
      </c>
      <c r="BG44" s="69">
        <f t="shared" si="20"/>
        <v>14</v>
      </c>
      <c r="BH44" s="69">
        <f t="shared" si="21"/>
        <v>16</v>
      </c>
      <c r="BI44" s="69">
        <f t="shared" si="22"/>
        <v>16</v>
      </c>
      <c r="BJ44" s="69">
        <f t="shared" si="23"/>
        <v>14</v>
      </c>
      <c r="BK44" s="69">
        <f t="shared" si="24"/>
        <v>14</v>
      </c>
      <c r="BL44" s="69"/>
      <c r="BM44" s="69"/>
      <c r="BN44" s="69">
        <f t="shared" si="25"/>
        <v>15</v>
      </c>
      <c r="BO44" s="69"/>
      <c r="BP44" s="69"/>
      <c r="BQ44" s="69"/>
      <c r="BR44" s="69">
        <f t="shared" si="26"/>
        <v>10</v>
      </c>
      <c r="BS44" s="69"/>
      <c r="BT44" s="69"/>
      <c r="BU44" s="69"/>
      <c r="BV44" s="69">
        <f t="shared" si="27"/>
        <v>19</v>
      </c>
      <c r="BW44" s="69"/>
      <c r="BX44" s="70">
        <f t="shared" si="28"/>
        <v>16</v>
      </c>
    </row>
    <row r="45" spans="1:76" s="9" customFormat="1" ht="18" customHeight="1" thickBot="1">
      <c r="A45" s="127" t="s">
        <v>151</v>
      </c>
      <c r="B45" s="102" t="str">
        <f>กรอกคะแนน!B45</f>
        <v>14</v>
      </c>
      <c r="C45" s="103" t="str">
        <f>กรอกคะแนน!C45</f>
        <v>1669</v>
      </c>
      <c r="D45" s="104" t="str">
        <f>กรอกคะแนน!D45</f>
        <v>เด็กหญิงเกตุแก้ว    ขาวจุ้ย</v>
      </c>
      <c r="E45" s="91" t="str">
        <f>IF(กรอกคะแนน!E45=1,"ชาย","หญิง")</f>
        <v>หญิง</v>
      </c>
      <c r="F45" s="89">
        <v>1</v>
      </c>
      <c r="G45" s="91">
        <v>4</v>
      </c>
      <c r="H45" s="91">
        <f>IF(กรอกคะแนน!H45=1,4,IF(กรอกคะแนน!H45=2,3,IF(กรอกคะแนน!H45=3,2,IF(กรอกคะแนน!H45=4,1,))))</f>
        <v>2</v>
      </c>
      <c r="I45" s="91">
        <f>IF(กรอกคะแนน!I45=1,1,IF(กรอกคะแนน!I45=2,2,IF(กรอกคะแนน!I45=3,3,IF(กรอกคะแนน!I45=4,4,))))</f>
        <v>2</v>
      </c>
      <c r="J45" s="91">
        <v>4</v>
      </c>
      <c r="K45" s="93">
        <f>IF(กรอกคะแนน!K45=1,1,IF(กรอกคะแนน!K45=2,2,IF(กรอกคะแนน!K45=3,3,IF(กรอกคะแนน!K45=4,4,))))</f>
        <v>1</v>
      </c>
      <c r="L45" s="94">
        <f>IF(กรอกคะแนน!L45=1,1,IF(กรอกคะแนน!L45=2,2,IF(กรอกคะแนน!L45=3,3,IF(กรอกคะแนน!L45=4,4,))))</f>
        <v>2</v>
      </c>
      <c r="M45" s="91">
        <v>2</v>
      </c>
      <c r="N45" s="91">
        <v>4</v>
      </c>
      <c r="O45" s="91">
        <f>IF(กรอกคะแนน!O45=1,1,IF(กรอกคะแนน!O45=2,2,IF(กรอกคะแนน!O45=3,3,IF(กรอกคะแนน!O45=4,4,))))</f>
        <v>2</v>
      </c>
      <c r="P45" s="91">
        <v>4</v>
      </c>
      <c r="Q45" s="92">
        <f>IF(กรอกคะแนน!Q45=1,1,IF(กรอกคะแนน!Q45=2,2,IF(กรอกคะแนน!Q45=3,3,IF(กรอกคะแนน!Q45=4,4,))))</f>
        <v>2</v>
      </c>
      <c r="R45" s="89">
        <f>IF(กรอกคะแนน!R45=1,4,IF(กรอกคะแนน!R45=2,3,IF(กรอกคะแนน!R45=3,2,IF(กรอกคะแนน!R45=4,1,))))</f>
        <v>1</v>
      </c>
      <c r="S45" s="91">
        <v>3</v>
      </c>
      <c r="T45" s="91">
        <f>IF(กรอกคะแนน!T45=1,1,IF(กรอกคะแนน!T45=2,2,IF(กรอกคะแนน!T45=3,3,IF(กรอกคะแนน!T45=4,4,))))</f>
        <v>4</v>
      </c>
      <c r="U45" s="91">
        <f>IF(กรอกคะแนน!U45=1,4,IF(กรอกคะแนน!U45=2,3,IF(กรอกคะแนน!U45=3,2,IF(กรอกคะแนน!U45=4,1,))))</f>
        <v>2</v>
      </c>
      <c r="V45" s="91">
        <f>IF(กรอกคะแนน!V45=1,1,IF(กรอกคะแนน!V45=2,2,IF(กรอกคะแนน!V45=3,3,IF(กรอกคะแนน!V45=4,4,))))</f>
        <v>3</v>
      </c>
      <c r="W45" s="93">
        <f>IF(กรอกคะแนน!W45=1,4,IF(กรอกคะแนน!W45=2,3,IF(กรอกคะแนน!W45=3,2,IF(กรอกคะแนน!W45=4,1,))))</f>
        <v>3</v>
      </c>
      <c r="X45" s="94">
        <f>IF(กรอกคะแนน!X45=1,4,IF(กรอกคะแนน!X45=2,3,IF(กรอกคะแนน!X45=3,2,IF(กรอกคะแนน!X45=4,1,))))</f>
        <v>2</v>
      </c>
      <c r="Y45" s="91">
        <f>IF(กรอกคะแนน!Y45=1,1,IF(กรอกคะแนน!Y45=2,2,IF(กรอกคะแนน!Y45=3,3,IF(กรอกคะแนน!Y45=4,4,))))</f>
        <v>2</v>
      </c>
      <c r="Z45" s="91">
        <f>IF(กรอกคะแนน!Z45=1,4,IF(กรอกคะแนน!Z45=2,3,IF(กรอกคะแนน!Z45=3,2,IF(กรอกคะแนน!Z45=4,1,))))</f>
        <v>2</v>
      </c>
      <c r="AA45" s="91">
        <f>IF(กรอกคะแนน!AA45=1,1,IF(กรอกคะแนน!AA45=2,2,IF(กรอกคะแนน!AA45=3,3,IF(กรอกคะแนน!AA45=4,4,))))</f>
        <v>2</v>
      </c>
      <c r="AB45" s="91">
        <f>IF(กรอกคะแนน!AB45=1,1,IF(กรอกคะแนน!AB45=2,2,IF(กรอกคะแนน!AB45=3,3,IF(กรอกคะแนน!AB45=4,4,))))</f>
        <v>3</v>
      </c>
      <c r="AC45" s="92">
        <f>IF(กรอกคะแนน!AC45=1,4,IF(กรอกคะแนน!AC45=2,3,IF(กรอกคะแนน!AC45=3,2,IF(กรอกคะแนน!AC45=4,1,))))</f>
        <v>3</v>
      </c>
      <c r="AD45" s="89">
        <f>IF(กรอกคะแนน!AD45=1,1,IF(กรอกคะแนน!AD45=2,2,IF(กรอกคะแนน!AD45=3,3,IF(กรอกคะแนน!AD45=4,4,))))</f>
        <v>2</v>
      </c>
      <c r="AE45" s="91">
        <f>IF(กรอกคะแนน!AE45=1,4,IF(กรอกคะแนน!AE45=2,3,IF(กรอกคะแนน!AE45=3,2,IF(กรอกคะแนน!AE45=4,1,))))</f>
        <v>2</v>
      </c>
      <c r="AF45" s="91">
        <f>IF(กรอกคะแนน!AF45=1,4,IF(กรอกคะแนน!AF45=2,3,IF(กรอกคะแนน!AF45=3,2,IF(กรอกคะแนน!AF45=4,1,))))</f>
        <v>2</v>
      </c>
      <c r="AG45" s="91">
        <f>IF(กรอกคะแนน!AG45=1,1,IF(กรอกคะแนน!AG45=2,2,IF(กรอกคะแนน!AG45=3,3,IF(กรอกคะแนน!AG45=4,4,))))</f>
        <v>4</v>
      </c>
      <c r="AH45" s="91">
        <f>IF(กรอกคะแนน!AH45=1,4,IF(กรอกคะแนน!AH45=2,3,IF(กรอกคะแนน!AH45=3,2,IF(กรอกคะแนน!AH45=4,1,))))</f>
        <v>2</v>
      </c>
      <c r="AI45" s="93">
        <f>IF(กรอกคะแนน!AI45=1,4,IF(กรอกคะแนน!AI45=2,3,IF(กรอกคะแนน!AI45=3,2,IF(กรอกคะแนน!AI45=4,1,))))</f>
        <v>2</v>
      </c>
      <c r="AJ45" s="94">
        <f>IF(กรอกคะแนน!AJ45=1,1,IF(กรอกคะแนน!AJ45=2,2,IF(กรอกคะแนน!AJ45=3,3,IF(กรอกคะแนน!AJ45=4,4,))))</f>
        <v>2</v>
      </c>
      <c r="AK45" s="91">
        <f>IF(กรอกคะแนน!AK45=1,1,IF(กรอกคะแนน!AK45=2,2,IF(กรอกคะแนน!AK45=3,3,IF(กรอกคะแนน!AK45=4,4,))))</f>
        <v>3</v>
      </c>
      <c r="AL45" s="91">
        <f>IF(กรอกคะแนน!AL45=1,4,IF(กรอกคะแนน!AL45=2,3,IF(กรอกคะแนน!AL45=3,2,IF(กรอกคะแนน!AL45=4,1,))))</f>
        <v>1</v>
      </c>
      <c r="AM45" s="91">
        <f>IF(กรอกคะแนน!AM45=1,1,IF(กรอกคะแนน!AM45=2,2,IF(กรอกคะแนน!AM45=3,3,IF(กรอกคะแนน!AM45=4,4,))))</f>
        <v>4</v>
      </c>
      <c r="AN45" s="91">
        <f>IF(กรอกคะแนน!AN45=1,4,IF(กรอกคะแนน!AN45=2,3,IF(กรอกคะแนน!AN45=3,2,IF(กรอกคะแนน!AN45=4,1,))))</f>
        <v>1</v>
      </c>
      <c r="AO45" s="92">
        <f>IF(กรอกคะแนน!AO45=1,1,IF(กรอกคะแนน!AO45=2,2,IF(กรอกคะแนน!AO45=3,3,IF(กรอกคะแนน!AO45=4,4,))))</f>
        <v>4</v>
      </c>
      <c r="AP45" s="89">
        <f>IF(กรอกคะแนน!AP45=1,4,IF(กรอกคะแนน!AP45=2,3,IF(กรอกคะแนน!AP45=3,2,IF(กรอกคะแนน!AP45=4,1,))))</f>
        <v>1</v>
      </c>
      <c r="AQ45" s="91">
        <f>IF(กรอกคะแนน!AQ45=1,1,IF(กรอกคะแนน!AQ45=2,2,IF(กรอกคะแนน!AQ45=3,3,IF(กรอกคะแนน!AQ45=4,4,))))</f>
        <v>4</v>
      </c>
      <c r="AR45" s="91">
        <f>IF(กรอกคะแนน!AR45=1,1,IF(กรอกคะแนน!AR45=2,2,IF(กรอกคะแนน!AR45=3,3,IF(กรอกคะแนน!AR45=4,4,))))</f>
        <v>3</v>
      </c>
      <c r="AS45" s="93">
        <f>IF(กรอกคะแนน!AS45=1,4,IF(กรอกคะแนน!AS45=2,3,IF(กรอกคะแนน!AS45=3,2,IF(กรอกคะแนน!AS45=4,1,))))</f>
        <v>2</v>
      </c>
      <c r="AT45" s="94">
        <f>IF(กรอกคะแนน!AT45=1,1,IF(กรอกคะแนน!AT45=2,2,IF(กรอกคะแนน!AT45=3,3,IF(กรอกคะแนน!AT45=4,4,))))</f>
        <v>2</v>
      </c>
      <c r="AU45" s="91">
        <f>IF(กรอกคะแนน!AU45=1,1,IF(กรอกคะแนน!AU45=2,2,IF(กรอกคะแนน!AU45=3,3,IF(กรอกคะแนน!AU45=4,4,))))</f>
        <v>4</v>
      </c>
      <c r="AV45" s="91">
        <f>IF(กรอกคะแนน!AV45=1,1,IF(กรอกคะแนน!AV45=2,2,IF(กรอกคะแนน!AV45=3,3,IF(กรอกคะแนน!AV45=4,4,))))</f>
        <v>3</v>
      </c>
      <c r="AW45" s="91">
        <f>IF(กรอกคะแนน!AW45=1,1,IF(กรอกคะแนน!AW45=2,2,IF(กรอกคะแนน!AW45=3,3,IF(กรอกคะแนน!AW45=4,4,))))</f>
        <v>4</v>
      </c>
      <c r="AX45" s="91">
        <f>IF(กรอกคะแนน!AX45=1,4,IF(กรอกคะแนน!AX45=2,3,IF(กรอกคะแนน!AX45=3,2,IF(กรอกคะแนน!AX45=4,1,))))</f>
        <v>2</v>
      </c>
      <c r="AY45" s="92">
        <f>IF(กรอกคะแนน!AY45=1,1,IF(กรอกคะแนน!AY45=2,2,IF(กรอกคะแนน!AY45=3,3,IF(กรอกคะแนน!AY45=4,4,))))</f>
        <v>4</v>
      </c>
      <c r="AZ45" s="89">
        <f>IF(กรอกคะแนน!AZ45=1,4,IF(กรอกคะแนน!AZ45=2,3,IF(กรอกคะแนน!AZ45=3,2,IF(กรอกคะแนน!AZ45=4,1,))))</f>
        <v>3</v>
      </c>
      <c r="BA45" s="91">
        <f>IF(กรอกคะแนน!BA45=1,1,IF(กรอกคะแนน!BA45=2,2,IF(กรอกคะแนน!BA45=3,3,IF(กรอกคะแนน!BA45=4,4,))))</f>
        <v>4</v>
      </c>
      <c r="BB45" s="91">
        <f>IF(กรอกคะแนน!BB45=1,4,IF(กรอกคะแนน!BB45=2,3,IF(กรอกคะแนน!BB45=3,2,IF(กรอกคะแนน!BB45=4,1,))))</f>
        <v>3</v>
      </c>
      <c r="BC45" s="91">
        <f>IF(กรอกคะแนน!BC45=1,1,IF(กรอกคะแนน!BC45=2,2,IF(กรอกคะแนน!BC45=3,3,IF(กรอกคะแนน!BC45=4,4,))))</f>
        <v>2</v>
      </c>
      <c r="BD45" s="91">
        <f>IF(กรอกคะแนน!BD45=1,4,IF(กรอกคะแนน!BD45=2,3,IF(กรอกคะแนน!BD45=3,2,IF(กรอกคะแนน!BD45=4,1,))))</f>
        <v>3</v>
      </c>
      <c r="BE45" s="93">
        <f>IF(กรอกคะแนน!BE45=1,4,IF(กรอกคะแนน!BE45=2,3,IF(กรอกคะแนน!BE45=3,2,IF(กรอกคะแนน!BE45=4,1,))))</f>
        <v>1</v>
      </c>
      <c r="BF45" s="134">
        <f t="shared" si="19"/>
        <v>14</v>
      </c>
      <c r="BG45" s="69">
        <f t="shared" si="20"/>
        <v>14</v>
      </c>
      <c r="BH45" s="69">
        <f t="shared" si="21"/>
        <v>16</v>
      </c>
      <c r="BI45" s="69">
        <f t="shared" si="22"/>
        <v>16</v>
      </c>
      <c r="BJ45" s="69">
        <f t="shared" si="23"/>
        <v>14</v>
      </c>
      <c r="BK45" s="69">
        <f t="shared" si="24"/>
        <v>14</v>
      </c>
      <c r="BL45" s="69"/>
      <c r="BM45" s="69"/>
      <c r="BN45" s="69">
        <f t="shared" si="25"/>
        <v>15</v>
      </c>
      <c r="BO45" s="69"/>
      <c r="BP45" s="69"/>
      <c r="BQ45" s="69"/>
      <c r="BR45" s="69">
        <f t="shared" si="26"/>
        <v>10</v>
      </c>
      <c r="BS45" s="69"/>
      <c r="BT45" s="69"/>
      <c r="BU45" s="69"/>
      <c r="BV45" s="69">
        <f t="shared" si="27"/>
        <v>19</v>
      </c>
      <c r="BW45" s="69"/>
      <c r="BX45" s="70">
        <f t="shared" si="28"/>
        <v>16</v>
      </c>
    </row>
    <row r="46" spans="1:76" s="9" customFormat="1" ht="18" customHeight="1" thickBot="1">
      <c r="A46" s="127" t="s">
        <v>152</v>
      </c>
      <c r="B46" s="102" t="str">
        <f>กรอกคะแนน!B46</f>
        <v>13</v>
      </c>
      <c r="C46" s="103"/>
      <c r="D46" s="104"/>
      <c r="E46" s="91"/>
      <c r="F46" s="89"/>
      <c r="G46" s="91"/>
      <c r="H46" s="91"/>
      <c r="I46" s="91"/>
      <c r="J46" s="91"/>
      <c r="K46" s="93"/>
      <c r="L46" s="94"/>
      <c r="M46" s="91"/>
      <c r="N46" s="91"/>
      <c r="O46" s="91"/>
      <c r="P46" s="91"/>
      <c r="Q46" s="92"/>
      <c r="R46" s="89"/>
      <c r="S46" s="91"/>
      <c r="T46" s="91"/>
      <c r="U46" s="91"/>
      <c r="V46" s="91"/>
      <c r="W46" s="93"/>
      <c r="X46" s="94"/>
      <c r="Y46" s="91"/>
      <c r="Z46" s="91"/>
      <c r="AA46" s="91"/>
      <c r="AB46" s="91"/>
      <c r="AC46" s="92"/>
      <c r="AD46" s="89"/>
      <c r="AE46" s="91"/>
      <c r="AF46" s="91"/>
      <c r="AG46" s="91"/>
      <c r="AH46" s="91"/>
      <c r="AI46" s="93"/>
      <c r="AJ46" s="94"/>
      <c r="AK46" s="91"/>
      <c r="AL46" s="91"/>
      <c r="AM46" s="91"/>
      <c r="AN46" s="91"/>
      <c r="AO46" s="92"/>
      <c r="AP46" s="89"/>
      <c r="AQ46" s="91"/>
      <c r="AR46" s="91"/>
      <c r="AS46" s="93"/>
      <c r="AT46" s="94"/>
      <c r="AU46" s="91"/>
      <c r="AV46" s="91"/>
      <c r="AW46" s="91"/>
      <c r="AX46" s="91"/>
      <c r="AY46" s="92"/>
      <c r="AZ46" s="89"/>
      <c r="BA46" s="91"/>
      <c r="BB46" s="91"/>
      <c r="BC46" s="91"/>
      <c r="BD46" s="91"/>
      <c r="BE46" s="93"/>
      <c r="BF46" s="134">
        <f t="shared" si="19"/>
        <v>0</v>
      </c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>
        <f t="shared" si="27"/>
        <v>0</v>
      </c>
      <c r="BW46" s="69"/>
      <c r="BX46" s="70"/>
    </row>
    <row r="47" spans="1:76" ht="21" thickBot="1"/>
    <row r="48" spans="1:76" ht="27" thickBot="1">
      <c r="D48" s="43" t="s">
        <v>45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5"/>
    </row>
  </sheetData>
  <mergeCells count="23">
    <mergeCell ref="BH1:BH3"/>
    <mergeCell ref="AZ2:BE2"/>
    <mergeCell ref="A1:E1"/>
    <mergeCell ref="F1:W1"/>
    <mergeCell ref="X1:AO1"/>
    <mergeCell ref="AP1:BE1"/>
    <mergeCell ref="BG1:BG3"/>
    <mergeCell ref="BX1:BX3"/>
    <mergeCell ref="A2:E2"/>
    <mergeCell ref="F2:K2"/>
    <mergeCell ref="L2:Q2"/>
    <mergeCell ref="R2:W2"/>
    <mergeCell ref="X2:AC2"/>
    <mergeCell ref="AD2:AI2"/>
    <mergeCell ref="AJ2:AO2"/>
    <mergeCell ref="AP2:AS2"/>
    <mergeCell ref="AT2:AY2"/>
    <mergeCell ref="BI1:BI3"/>
    <mergeCell ref="BJ1:BJ3"/>
    <mergeCell ref="BK1:BK3"/>
    <mergeCell ref="BN1:BN3"/>
    <mergeCell ref="BR1:BR3"/>
    <mergeCell ref="BV1:BV3"/>
  </mergeCells>
  <printOptions horizontalCentered="1"/>
  <pageMargins left="0" right="0" top="0.98425196850393704" bottom="0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W51"/>
  <sheetViews>
    <sheetView view="pageBreakPreview" topLeftCell="A16" zoomScale="90" zoomScaleNormal="40" zoomScaleSheetLayoutView="90" workbookViewId="0">
      <selection activeCell="G13" sqref="G13"/>
    </sheetView>
  </sheetViews>
  <sheetFormatPr defaultColWidth="9" defaultRowHeight="20.25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6" width="3.25" style="2" customWidth="1"/>
    <col min="7" max="7" width="11" style="2" bestFit="1" customWidth="1"/>
    <col min="8" max="8" width="3.25" style="2" customWidth="1"/>
    <col min="9" max="9" width="11" style="2" bestFit="1" customWidth="1"/>
    <col min="10" max="10" width="3.25" style="2" customWidth="1"/>
    <col min="11" max="11" width="11" style="2" bestFit="1" customWidth="1"/>
    <col min="12" max="12" width="3.25" style="2" customWidth="1"/>
    <col min="13" max="13" width="11" style="2" bestFit="1" customWidth="1"/>
    <col min="14" max="14" width="3.25" style="2" customWidth="1"/>
    <col min="15" max="15" width="11" style="2" bestFit="1" customWidth="1"/>
    <col min="16" max="16" width="3.25" style="2" customWidth="1"/>
    <col min="17" max="17" width="11" style="2" bestFit="1" customWidth="1"/>
    <col min="18" max="18" width="3.375" style="2" customWidth="1"/>
    <col min="19" max="19" width="11" style="2" bestFit="1" customWidth="1"/>
    <col min="20" max="20" width="3.25" style="2" customWidth="1"/>
    <col min="21" max="21" width="11" style="2" bestFit="1" customWidth="1"/>
    <col min="22" max="22" width="3.25" style="2" customWidth="1"/>
    <col min="23" max="23" width="12.375" style="2" bestFit="1" customWidth="1"/>
    <col min="24" max="16384" width="9" style="2"/>
  </cols>
  <sheetData>
    <row r="1" spans="1:24" ht="22.5" customHeight="1" thickBot="1">
      <c r="A1" s="194" t="s">
        <v>46</v>
      </c>
      <c r="B1" s="195"/>
      <c r="C1" s="195"/>
      <c r="D1" s="195"/>
      <c r="E1" s="195"/>
      <c r="F1" s="222" t="s">
        <v>61</v>
      </c>
      <c r="G1" s="229" t="s">
        <v>128</v>
      </c>
      <c r="H1" s="222" t="s">
        <v>48</v>
      </c>
      <c r="I1" s="229" t="s">
        <v>128</v>
      </c>
      <c r="J1" s="222" t="s">
        <v>49</v>
      </c>
      <c r="K1" s="229" t="s">
        <v>128</v>
      </c>
      <c r="L1" s="224" t="s">
        <v>62</v>
      </c>
      <c r="M1" s="231" t="s">
        <v>128</v>
      </c>
      <c r="N1" s="222" t="s">
        <v>63</v>
      </c>
      <c r="O1" s="229" t="s">
        <v>128</v>
      </c>
      <c r="P1" s="226" t="s">
        <v>64</v>
      </c>
      <c r="Q1" s="231" t="s">
        <v>128</v>
      </c>
      <c r="R1" s="236" t="s">
        <v>65</v>
      </c>
      <c r="S1" s="229" t="s">
        <v>128</v>
      </c>
      <c r="T1" s="226" t="s">
        <v>66</v>
      </c>
      <c r="U1" s="231" t="s">
        <v>128</v>
      </c>
      <c r="V1" s="233" t="s">
        <v>67</v>
      </c>
      <c r="W1" s="229" t="s">
        <v>128</v>
      </c>
    </row>
    <row r="2" spans="1:24" ht="21.75" thickBot="1">
      <c r="A2" s="206" t="s">
        <v>252</v>
      </c>
      <c r="B2" s="207"/>
      <c r="C2" s="207"/>
      <c r="D2" s="207"/>
      <c r="E2" s="207"/>
      <c r="F2" s="223"/>
      <c r="G2" s="230"/>
      <c r="H2" s="223"/>
      <c r="I2" s="230"/>
      <c r="J2" s="223"/>
      <c r="K2" s="230"/>
      <c r="L2" s="225"/>
      <c r="M2" s="232"/>
      <c r="N2" s="223"/>
      <c r="O2" s="230"/>
      <c r="P2" s="227"/>
      <c r="Q2" s="232"/>
      <c r="R2" s="237"/>
      <c r="S2" s="230"/>
      <c r="T2" s="227"/>
      <c r="U2" s="232"/>
      <c r="V2" s="234"/>
      <c r="W2" s="230"/>
    </row>
    <row r="3" spans="1:24" ht="55.5" customHeight="1" thickBot="1">
      <c r="A3" s="52" t="s">
        <v>0</v>
      </c>
      <c r="B3" s="53" t="s">
        <v>1</v>
      </c>
      <c r="C3" s="54" t="s">
        <v>2</v>
      </c>
      <c r="D3" s="53" t="s">
        <v>3</v>
      </c>
      <c r="E3" s="128" t="s">
        <v>4</v>
      </c>
      <c r="F3" s="223"/>
      <c r="G3" s="230"/>
      <c r="H3" s="223"/>
      <c r="I3" s="230"/>
      <c r="J3" s="223"/>
      <c r="K3" s="230"/>
      <c r="L3" s="225"/>
      <c r="M3" s="232"/>
      <c r="N3" s="223"/>
      <c r="O3" s="230"/>
      <c r="P3" s="228"/>
      <c r="Q3" s="232"/>
      <c r="R3" s="238"/>
      <c r="S3" s="230"/>
      <c r="T3" s="228"/>
      <c r="U3" s="232"/>
      <c r="V3" s="235"/>
      <c r="W3" s="230"/>
    </row>
    <row r="4" spans="1:24" s="9" customFormat="1" ht="18" customHeight="1">
      <c r="A4" s="4" t="s">
        <v>5</v>
      </c>
      <c r="B4" s="5" t="str">
        <f>กรอกคะแนน!B4</f>
        <v>14</v>
      </c>
      <c r="C4" s="6" t="str">
        <f>กรอกคะแนน!C4</f>
        <v>1628</v>
      </c>
      <c r="D4" s="7" t="str">
        <f>กรอกคะแนน!D4</f>
        <v>เด็กชายกรรชัย    สุขศรี</v>
      </c>
      <c r="E4" s="151" t="s">
        <v>147</v>
      </c>
      <c r="F4" s="61">
        <f>แปลผล1!BG4</f>
        <v>17</v>
      </c>
      <c r="G4" s="63" t="str">
        <f>IF(F4&lt;14,"เสี่ยง/มีปัญหา",IF(F4&gt;18,"เสี่ยง/มีปัญหา","ปกติ"))</f>
        <v>ปกติ</v>
      </c>
      <c r="H4" s="61">
        <f>แปลผล1!BH4</f>
        <v>18</v>
      </c>
      <c r="I4" s="63" t="str">
        <f>IF(H4&lt;16,"เสี่ยง/มีปัญหา",IF(H4&gt;20,"เสี่ยง/มีปัญหา","ปกติ"))</f>
        <v>ปกติ</v>
      </c>
      <c r="J4" s="61">
        <f>แปลผล1!BI4</f>
        <v>21</v>
      </c>
      <c r="K4" s="63" t="str">
        <f>IF(J4&lt;16,"เสี่ยง/มีปัญหา",IF(J4&gt;22,"เสี่ยง/มีปัญหา","ปกติ"))</f>
        <v>ปกติ</v>
      </c>
      <c r="L4" s="61">
        <f>แปลผล1!BJ4</f>
        <v>18</v>
      </c>
      <c r="M4" s="120" t="str">
        <f>IF(L4&lt;14,"เสี่ยง/มีปัญหา",IF(L4&gt;20,"เสี่ยง/มีปัญหา","ปกติ"))</f>
        <v>ปกติ</v>
      </c>
      <c r="N4" s="61">
        <f>แปลผล1!BK4</f>
        <v>17</v>
      </c>
      <c r="O4" s="63" t="str">
        <f>IF(N4&lt;13,"เสี่ยง/มีปัญหา",IF(N4&gt;19,"เสี่ยง/มีปัญหา","ปกติ"))</f>
        <v>ปกติ</v>
      </c>
      <c r="P4" s="118">
        <f>แปลผล1!BN4</f>
        <v>15</v>
      </c>
      <c r="Q4" s="120" t="str">
        <f>IF(P4&lt;14,"เสี่ยง/มีปัญหา",IF(P4&gt;20,"เสี่ยง/มีปัญหา","ปกติ"))</f>
        <v>ปกติ</v>
      </c>
      <c r="R4" s="61">
        <f>แปลผล1!BR4</f>
        <v>10</v>
      </c>
      <c r="S4" s="63" t="str">
        <f>IF(R4&lt;9,"เสี่ยง/มีปัญหา",IF(R4&gt;13,"เสี่ยง/มีปัญหา","ปกติ"))</f>
        <v>ปกติ</v>
      </c>
      <c r="T4" s="118">
        <f>แปลผล1!BV4</f>
        <v>17</v>
      </c>
      <c r="U4" s="120" t="str">
        <f>IF(T4&lt;16,"เสี่ยง/มีปัญหา",IF(T4&gt;22,"เสี่ยง/มีปัญหา","ปกติ"))</f>
        <v>ปกติ</v>
      </c>
      <c r="V4" s="61">
        <f>แปลผล1!BX4</f>
        <v>20</v>
      </c>
      <c r="W4" s="63" t="str">
        <f>IF(V4&lt;15,"เสี่ยง/มีปัญหา",IF(V4&gt;21,"เสี่ยง/มีปัญหา","ปกติ"))</f>
        <v>ปกติ</v>
      </c>
      <c r="X4" s="8"/>
    </row>
    <row r="5" spans="1:24" s="9" customFormat="1" ht="18" customHeight="1">
      <c r="A5" s="10" t="s">
        <v>6</v>
      </c>
      <c r="B5" s="11" t="str">
        <f>กรอกคะแนน!B5</f>
        <v>14</v>
      </c>
      <c r="C5" s="12" t="str">
        <f>กรอกคะแนน!C5</f>
        <v>1629</v>
      </c>
      <c r="D5" s="13" t="str">
        <f>กรอกคะแนน!D5</f>
        <v>เด็กชายณัฐพงศ์    ตรีบุตรา</v>
      </c>
      <c r="E5" s="150" t="s">
        <v>147</v>
      </c>
      <c r="F5" s="64">
        <f>แปลผล1!BG5</f>
        <v>17</v>
      </c>
      <c r="G5" s="66" t="str">
        <f t="shared" ref="G5:G28" si="0">IF(F5&lt;14,"เสี่ยง/มีปัญหา",IF(F5&gt;18,"เสี่ยง/มีปัญหา","ปกติ"))</f>
        <v>ปกติ</v>
      </c>
      <c r="H5" s="64">
        <f>แปลผล1!BH5</f>
        <v>14</v>
      </c>
      <c r="I5" s="66" t="str">
        <f t="shared" ref="I5:I28" si="1">IF(H5&lt;16,"เสี่ยง/มีปัญหา",IF(H5&gt;20,"เสี่ยง/มีปัญหา","ปกติ"))</f>
        <v>เสี่ยง/มีปัญหา</v>
      </c>
      <c r="J5" s="64">
        <f>แปลผล1!BI5</f>
        <v>23</v>
      </c>
      <c r="K5" s="66" t="str">
        <f t="shared" ref="K5:K28" si="2">IF(J5&lt;16,"เสี่ยง/มีปัญหา",IF(J5&gt;22,"เสี่ยง/มีปัญหา","ปกติ"))</f>
        <v>เสี่ยง/มีปัญหา</v>
      </c>
      <c r="L5" s="64">
        <f>แปลผล1!BJ5</f>
        <v>15</v>
      </c>
      <c r="M5" s="121" t="str">
        <f t="shared" ref="M5:M28" si="3">IF(L5&lt;14,"เสี่ยง/มีปัญหา",IF(L5&gt;20,"เสี่ยง/มีปัญหา","ปกติ"))</f>
        <v>ปกติ</v>
      </c>
      <c r="N5" s="64">
        <f>แปลผล1!BK5</f>
        <v>16</v>
      </c>
      <c r="O5" s="66" t="str">
        <f t="shared" ref="O5:O28" si="4">IF(N5&lt;13,"เสี่ยง/มีปัญหา",IF(N5&gt;19,"เสี่ยง/มีปัญหา","ปกติ"))</f>
        <v>ปกติ</v>
      </c>
      <c r="P5" s="114">
        <f>แปลผล1!BN5</f>
        <v>14</v>
      </c>
      <c r="Q5" s="121" t="str">
        <f t="shared" ref="Q5:Q28" si="5">IF(P5&lt;14,"เสี่ยง/มีปัญหา",IF(P5&gt;20,"เสี่ยง/มีปัญหา","ปกติ"))</f>
        <v>ปกติ</v>
      </c>
      <c r="R5" s="64">
        <f>แปลผล1!BR5</f>
        <v>10</v>
      </c>
      <c r="S5" s="66" t="str">
        <f t="shared" ref="S5:S28" si="6">IF(R5&lt;9,"เสี่ยง/มีปัญหา",IF(R5&gt;13,"เสี่ยง/มีปัญหา","ปกติ"))</f>
        <v>ปกติ</v>
      </c>
      <c r="T5" s="114">
        <f>แปลผล1!BV5</f>
        <v>16</v>
      </c>
      <c r="U5" s="121" t="str">
        <f t="shared" ref="U5:U28" si="7">IF(T5&lt;16,"เสี่ยง/มีปัญหา",IF(T5&gt;22,"เสี่ยง/มีปัญหา","ปกติ"))</f>
        <v>ปกติ</v>
      </c>
      <c r="V5" s="64">
        <f>แปลผล1!BX5</f>
        <v>15</v>
      </c>
      <c r="W5" s="66" t="str">
        <f t="shared" ref="W5:W28" si="8">IF(V5&lt;15,"เสี่ยง/มีปัญหา",IF(V5&gt;21,"เสี่ยง/มีปัญหา","ปกติ"))</f>
        <v>ปกติ</v>
      </c>
      <c r="X5" s="8"/>
    </row>
    <row r="6" spans="1:24" s="9" customFormat="1" ht="18" customHeight="1">
      <c r="A6" s="10" t="s">
        <v>7</v>
      </c>
      <c r="B6" s="11" t="str">
        <f>กรอกคะแนน!B6</f>
        <v>14</v>
      </c>
      <c r="C6" s="12" t="str">
        <f>กรอกคะแนน!C6</f>
        <v>1630</v>
      </c>
      <c r="D6" s="13" t="str">
        <f>กรอกคะแนน!D6</f>
        <v>เด็กชายณัฐพล    คุณโบราณ</v>
      </c>
      <c r="E6" s="150" t="s">
        <v>147</v>
      </c>
      <c r="F6" s="64">
        <f>แปลผล1!BG6</f>
        <v>16</v>
      </c>
      <c r="G6" s="66" t="str">
        <f t="shared" si="0"/>
        <v>ปกติ</v>
      </c>
      <c r="H6" s="64">
        <f>แปลผล1!BH6</f>
        <v>18</v>
      </c>
      <c r="I6" s="66" t="str">
        <f t="shared" si="1"/>
        <v>ปกติ</v>
      </c>
      <c r="J6" s="64">
        <f>แปลผล1!BI6</f>
        <v>21</v>
      </c>
      <c r="K6" s="66" t="str">
        <f t="shared" si="2"/>
        <v>ปกติ</v>
      </c>
      <c r="L6" s="64">
        <f>แปลผล1!BJ6</f>
        <v>17</v>
      </c>
      <c r="M6" s="121" t="str">
        <f t="shared" si="3"/>
        <v>ปกติ</v>
      </c>
      <c r="N6" s="64">
        <f>แปลผล1!BK6</f>
        <v>17</v>
      </c>
      <c r="O6" s="66" t="str">
        <f t="shared" si="4"/>
        <v>ปกติ</v>
      </c>
      <c r="P6" s="114">
        <f>แปลผล1!BN6</f>
        <v>14</v>
      </c>
      <c r="Q6" s="121" t="str">
        <f t="shared" si="5"/>
        <v>ปกติ</v>
      </c>
      <c r="R6" s="64">
        <f>แปลผล1!BR6</f>
        <v>10</v>
      </c>
      <c r="S6" s="66" t="str">
        <f t="shared" si="6"/>
        <v>ปกติ</v>
      </c>
      <c r="T6" s="114">
        <f>แปลผล1!BV6</f>
        <v>15</v>
      </c>
      <c r="U6" s="121" t="str">
        <f t="shared" si="7"/>
        <v>เสี่ยง/มีปัญหา</v>
      </c>
      <c r="V6" s="64">
        <f>แปลผล1!BX6</f>
        <v>20</v>
      </c>
      <c r="W6" s="66" t="str">
        <f t="shared" si="8"/>
        <v>ปกติ</v>
      </c>
      <c r="X6" s="8"/>
    </row>
    <row r="7" spans="1:24" s="9" customFormat="1" ht="18" customHeight="1">
      <c r="A7" s="10" t="s">
        <v>8</v>
      </c>
      <c r="B7" s="11" t="str">
        <f>กรอกคะแนน!B7</f>
        <v>14</v>
      </c>
      <c r="C7" s="12" t="str">
        <f>กรอกคะแนน!C7</f>
        <v>1631</v>
      </c>
      <c r="D7" s="13" t="str">
        <f>กรอกคะแนน!D7</f>
        <v>เด็กชายเทวกฤต    ไหมศรี</v>
      </c>
      <c r="E7" s="150" t="s">
        <v>147</v>
      </c>
      <c r="F7" s="64">
        <f>แปลผล1!BG7</f>
        <v>17</v>
      </c>
      <c r="G7" s="66" t="str">
        <f t="shared" si="0"/>
        <v>ปกติ</v>
      </c>
      <c r="H7" s="64">
        <f>แปลผล1!BH7</f>
        <v>18</v>
      </c>
      <c r="I7" s="66" t="str">
        <f t="shared" si="1"/>
        <v>ปกติ</v>
      </c>
      <c r="J7" s="64">
        <f>แปลผล1!BI7</f>
        <v>19</v>
      </c>
      <c r="K7" s="66" t="str">
        <f t="shared" si="2"/>
        <v>ปกติ</v>
      </c>
      <c r="L7" s="64">
        <f>แปลผล1!BJ7</f>
        <v>20</v>
      </c>
      <c r="M7" s="121" t="str">
        <f t="shared" si="3"/>
        <v>ปกติ</v>
      </c>
      <c r="N7" s="64">
        <f>แปลผล1!BK7</f>
        <v>17</v>
      </c>
      <c r="O7" s="66" t="str">
        <f t="shared" si="4"/>
        <v>ปกติ</v>
      </c>
      <c r="P7" s="114">
        <f>แปลผล1!BN7</f>
        <v>18</v>
      </c>
      <c r="Q7" s="121" t="str">
        <f t="shared" si="5"/>
        <v>ปกติ</v>
      </c>
      <c r="R7" s="64">
        <f>แปลผล1!BR7</f>
        <v>9</v>
      </c>
      <c r="S7" s="66" t="str">
        <f t="shared" si="6"/>
        <v>ปกติ</v>
      </c>
      <c r="T7" s="114">
        <f>แปลผล1!BV7</f>
        <v>20</v>
      </c>
      <c r="U7" s="121" t="str">
        <f t="shared" si="7"/>
        <v>ปกติ</v>
      </c>
      <c r="V7" s="64">
        <f>แปลผล1!BX7</f>
        <v>18</v>
      </c>
      <c r="W7" s="66" t="str">
        <f t="shared" si="8"/>
        <v>ปกติ</v>
      </c>
      <c r="X7" s="8"/>
    </row>
    <row r="8" spans="1:24" s="9" customFormat="1" ht="18" customHeight="1">
      <c r="A8" s="10" t="s">
        <v>9</v>
      </c>
      <c r="B8" s="11" t="str">
        <f>กรอกคะแนน!B8</f>
        <v>14</v>
      </c>
      <c r="C8" s="12" t="str">
        <f>กรอกคะแนน!C8</f>
        <v>1632</v>
      </c>
      <c r="D8" s="13" t="str">
        <f>กรอกคะแนน!D8</f>
        <v>เด็กชายธีรภัทร    ฉิมแป้น</v>
      </c>
      <c r="E8" s="150" t="s">
        <v>147</v>
      </c>
      <c r="F8" s="64">
        <f>แปลผล1!BG8</f>
        <v>15</v>
      </c>
      <c r="G8" s="66" t="str">
        <f t="shared" si="0"/>
        <v>ปกติ</v>
      </c>
      <c r="H8" s="64">
        <f>แปลผล1!BH8</f>
        <v>19</v>
      </c>
      <c r="I8" s="66" t="str">
        <f t="shared" si="1"/>
        <v>ปกติ</v>
      </c>
      <c r="J8" s="64">
        <f>แปลผล1!BI8</f>
        <v>22</v>
      </c>
      <c r="K8" s="66" t="str">
        <f t="shared" si="2"/>
        <v>ปกติ</v>
      </c>
      <c r="L8" s="64">
        <f>แปลผล1!BJ8</f>
        <v>16</v>
      </c>
      <c r="M8" s="121" t="str">
        <f t="shared" si="3"/>
        <v>ปกติ</v>
      </c>
      <c r="N8" s="64">
        <f>แปลผล1!BK8</f>
        <v>15</v>
      </c>
      <c r="O8" s="66" t="str">
        <f t="shared" si="4"/>
        <v>ปกติ</v>
      </c>
      <c r="P8" s="114">
        <f>แปลผล1!BN8</f>
        <v>17</v>
      </c>
      <c r="Q8" s="121" t="str">
        <f t="shared" si="5"/>
        <v>ปกติ</v>
      </c>
      <c r="R8" s="64">
        <f>แปลผล1!BR8</f>
        <v>10</v>
      </c>
      <c r="S8" s="66" t="str">
        <f t="shared" si="6"/>
        <v>ปกติ</v>
      </c>
      <c r="T8" s="114">
        <f>แปลผล1!BV8</f>
        <v>17</v>
      </c>
      <c r="U8" s="121" t="str">
        <f t="shared" si="7"/>
        <v>ปกติ</v>
      </c>
      <c r="V8" s="64">
        <f>แปลผล1!BX8</f>
        <v>17</v>
      </c>
      <c r="W8" s="66" t="str">
        <f t="shared" si="8"/>
        <v>ปกติ</v>
      </c>
      <c r="X8" s="8"/>
    </row>
    <row r="9" spans="1:24" s="9" customFormat="1" ht="18" customHeight="1">
      <c r="A9" s="141" t="s">
        <v>10</v>
      </c>
      <c r="B9" s="11" t="str">
        <f>กรอกคะแนน!B9</f>
        <v>14</v>
      </c>
      <c r="C9" s="12" t="str">
        <f>กรอกคะแนน!C9</f>
        <v>1633</v>
      </c>
      <c r="D9" s="13" t="str">
        <f>กรอกคะแนน!D9</f>
        <v>เด็กชายนรรภพ    พิมพา</v>
      </c>
      <c r="E9" s="150" t="s">
        <v>147</v>
      </c>
      <c r="F9" s="64">
        <f>แปลผล1!BG9</f>
        <v>21</v>
      </c>
      <c r="G9" s="66" t="str">
        <f t="shared" si="0"/>
        <v>เสี่ยง/มีปัญหา</v>
      </c>
      <c r="H9" s="64">
        <f>แปลผล1!BH9</f>
        <v>15</v>
      </c>
      <c r="I9" s="66" t="str">
        <f t="shared" si="1"/>
        <v>เสี่ยง/มีปัญหา</v>
      </c>
      <c r="J9" s="64">
        <f>แปลผล1!BI9</f>
        <v>17</v>
      </c>
      <c r="K9" s="66" t="str">
        <f t="shared" si="2"/>
        <v>ปกติ</v>
      </c>
      <c r="L9" s="64">
        <f>แปลผล1!BJ9</f>
        <v>21</v>
      </c>
      <c r="M9" s="121" t="str">
        <f t="shared" si="3"/>
        <v>เสี่ยง/มีปัญหา</v>
      </c>
      <c r="N9" s="64">
        <f>แปลผล1!BK9</f>
        <v>18</v>
      </c>
      <c r="O9" s="66" t="str">
        <f t="shared" si="4"/>
        <v>ปกติ</v>
      </c>
      <c r="P9" s="114">
        <f>แปลผล1!BN9</f>
        <v>20</v>
      </c>
      <c r="Q9" s="121" t="str">
        <f t="shared" si="5"/>
        <v>ปกติ</v>
      </c>
      <c r="R9" s="64">
        <f>แปลผล1!BR9</f>
        <v>13</v>
      </c>
      <c r="S9" s="66" t="str">
        <f t="shared" si="6"/>
        <v>ปกติ</v>
      </c>
      <c r="T9" s="114">
        <f>แปลผล1!BV9</f>
        <v>21</v>
      </c>
      <c r="U9" s="121" t="str">
        <f t="shared" si="7"/>
        <v>ปกติ</v>
      </c>
      <c r="V9" s="64">
        <f>แปลผล1!BX9</f>
        <v>17</v>
      </c>
      <c r="W9" s="66" t="str">
        <f t="shared" si="8"/>
        <v>ปกติ</v>
      </c>
      <c r="X9" s="8"/>
    </row>
    <row r="10" spans="1:24" s="9" customFormat="1" ht="18" customHeight="1">
      <c r="A10" s="10" t="s">
        <v>11</v>
      </c>
      <c r="B10" s="11" t="str">
        <f>กรอกคะแนน!B10</f>
        <v>14</v>
      </c>
      <c r="C10" s="12" t="str">
        <f>กรอกคะแนน!C10</f>
        <v>1634</v>
      </c>
      <c r="D10" s="13" t="str">
        <f>กรอกคะแนน!D10</f>
        <v>เด็กชายปิยะ    เขม้นกสิกรรม</v>
      </c>
      <c r="E10" s="150" t="s">
        <v>147</v>
      </c>
      <c r="F10" s="64">
        <f>แปลผล1!BG10</f>
        <v>18</v>
      </c>
      <c r="G10" s="66" t="str">
        <f t="shared" si="0"/>
        <v>ปกติ</v>
      </c>
      <c r="H10" s="64">
        <f>แปลผล1!BH10</f>
        <v>16</v>
      </c>
      <c r="I10" s="66" t="str">
        <f t="shared" si="1"/>
        <v>ปกติ</v>
      </c>
      <c r="J10" s="64">
        <f>แปลผล1!BI10</f>
        <v>15</v>
      </c>
      <c r="K10" s="66" t="str">
        <f t="shared" si="2"/>
        <v>เสี่ยง/มีปัญหา</v>
      </c>
      <c r="L10" s="64">
        <f>แปลผล1!BJ10</f>
        <v>14</v>
      </c>
      <c r="M10" s="121" t="str">
        <f t="shared" si="3"/>
        <v>ปกติ</v>
      </c>
      <c r="N10" s="64">
        <f>แปลผล1!BK10</f>
        <v>15</v>
      </c>
      <c r="O10" s="66" t="str">
        <f t="shared" si="4"/>
        <v>ปกติ</v>
      </c>
      <c r="P10" s="114">
        <f>แปลผล1!BN10</f>
        <v>12</v>
      </c>
      <c r="Q10" s="121" t="str">
        <f t="shared" si="5"/>
        <v>เสี่ยง/มีปัญหา</v>
      </c>
      <c r="R10" s="64">
        <f>แปลผล1!BR10</f>
        <v>10</v>
      </c>
      <c r="S10" s="66" t="str">
        <f t="shared" si="6"/>
        <v>ปกติ</v>
      </c>
      <c r="T10" s="114">
        <f>แปลผล1!BV10</f>
        <v>21</v>
      </c>
      <c r="U10" s="121" t="str">
        <f t="shared" si="7"/>
        <v>ปกติ</v>
      </c>
      <c r="V10" s="64">
        <f>แปลผล1!BX10</f>
        <v>15</v>
      </c>
      <c r="W10" s="66" t="str">
        <f t="shared" si="8"/>
        <v>ปกติ</v>
      </c>
      <c r="X10" s="8"/>
    </row>
    <row r="11" spans="1:24" s="9" customFormat="1" ht="18" customHeight="1">
      <c r="A11" s="10" t="s">
        <v>12</v>
      </c>
      <c r="B11" s="11" t="str">
        <f>กรอกคะแนน!B16</f>
        <v>14</v>
      </c>
      <c r="C11" s="12" t="str">
        <f>กรอกคะแนน!C11</f>
        <v>1635</v>
      </c>
      <c r="D11" s="13" t="str">
        <f>กรอกคะแนน!D11</f>
        <v>เด็กชายพีระพงษ์    ปาละสอน</v>
      </c>
      <c r="E11" s="150" t="s">
        <v>147</v>
      </c>
      <c r="F11" s="64">
        <f>แปลผล1!BG11</f>
        <v>14</v>
      </c>
      <c r="G11" s="66" t="str">
        <f t="shared" si="0"/>
        <v>ปกติ</v>
      </c>
      <c r="H11" s="64">
        <f>แปลผล1!BH11</f>
        <v>17</v>
      </c>
      <c r="I11" s="66" t="str">
        <f t="shared" si="1"/>
        <v>ปกติ</v>
      </c>
      <c r="J11" s="64">
        <f>แปลผล1!BI11</f>
        <v>19</v>
      </c>
      <c r="K11" s="66" t="str">
        <f t="shared" si="2"/>
        <v>ปกติ</v>
      </c>
      <c r="L11" s="64">
        <f>แปลผล1!BJ11</f>
        <v>15</v>
      </c>
      <c r="M11" s="121" t="str">
        <f t="shared" si="3"/>
        <v>ปกติ</v>
      </c>
      <c r="N11" s="64">
        <f>แปลผล1!BK11</f>
        <v>15</v>
      </c>
      <c r="O11" s="66" t="str">
        <f t="shared" si="4"/>
        <v>ปกติ</v>
      </c>
      <c r="P11" s="114">
        <f>แปลผล1!BN11</f>
        <v>16</v>
      </c>
      <c r="Q11" s="121" t="str">
        <f t="shared" si="5"/>
        <v>ปกติ</v>
      </c>
      <c r="R11" s="64">
        <f>แปลผล1!BR11</f>
        <v>10</v>
      </c>
      <c r="S11" s="66" t="str">
        <f t="shared" si="6"/>
        <v>ปกติ</v>
      </c>
      <c r="T11" s="114">
        <f>แปลผล1!BV11</f>
        <v>21</v>
      </c>
      <c r="U11" s="121" t="str">
        <f t="shared" si="7"/>
        <v>ปกติ</v>
      </c>
      <c r="V11" s="64">
        <f>แปลผล1!BX11</f>
        <v>17</v>
      </c>
      <c r="W11" s="66" t="str">
        <f t="shared" si="8"/>
        <v>ปกติ</v>
      </c>
      <c r="X11" s="8"/>
    </row>
    <row r="12" spans="1:24" s="9" customFormat="1" ht="18" customHeight="1">
      <c r="A12" s="10" t="s">
        <v>13</v>
      </c>
      <c r="B12" s="11" t="str">
        <f>กรอกคะแนน!B12</f>
        <v>14</v>
      </c>
      <c r="C12" s="12" t="str">
        <f>กรอกคะแนน!C12</f>
        <v>1636</v>
      </c>
      <c r="D12" s="13" t="str">
        <f>กรอกคะแนน!D12</f>
        <v>เด็กชายวิษณุ    ยมนา</v>
      </c>
      <c r="E12" s="150" t="s">
        <v>147</v>
      </c>
      <c r="F12" s="64">
        <f>แปลผล1!BG12</f>
        <v>19</v>
      </c>
      <c r="G12" s="66" t="str">
        <f t="shared" si="0"/>
        <v>เสี่ยง/มีปัญหา</v>
      </c>
      <c r="H12" s="64">
        <f>แปลผล1!BH12</f>
        <v>19</v>
      </c>
      <c r="I12" s="66" t="str">
        <f t="shared" si="1"/>
        <v>ปกติ</v>
      </c>
      <c r="J12" s="64">
        <f>แปลผล1!BI12</f>
        <v>16</v>
      </c>
      <c r="K12" s="66" t="str">
        <f t="shared" si="2"/>
        <v>ปกติ</v>
      </c>
      <c r="L12" s="64">
        <f>แปลผล1!BJ12</f>
        <v>19</v>
      </c>
      <c r="M12" s="121" t="str">
        <f t="shared" si="3"/>
        <v>ปกติ</v>
      </c>
      <c r="N12" s="64">
        <f>แปลผล1!BK12</f>
        <v>17</v>
      </c>
      <c r="O12" s="66" t="str">
        <f t="shared" si="4"/>
        <v>ปกติ</v>
      </c>
      <c r="P12" s="114">
        <f>แปลผล1!BN12</f>
        <v>13</v>
      </c>
      <c r="Q12" s="121" t="str">
        <f t="shared" si="5"/>
        <v>เสี่ยง/มีปัญหา</v>
      </c>
      <c r="R12" s="64">
        <f>แปลผล1!BR12</f>
        <v>11</v>
      </c>
      <c r="S12" s="66" t="str">
        <f t="shared" si="6"/>
        <v>ปกติ</v>
      </c>
      <c r="T12" s="114">
        <f>แปลผล1!BV12</f>
        <v>21</v>
      </c>
      <c r="U12" s="121" t="str">
        <f t="shared" si="7"/>
        <v>ปกติ</v>
      </c>
      <c r="V12" s="64">
        <f>แปลผล1!BX12</f>
        <v>15</v>
      </c>
      <c r="W12" s="66" t="str">
        <f t="shared" si="8"/>
        <v>ปกติ</v>
      </c>
      <c r="X12" s="8"/>
    </row>
    <row r="13" spans="1:24" s="9" customFormat="1" ht="18" customHeight="1">
      <c r="A13" s="10" t="s">
        <v>14</v>
      </c>
      <c r="B13" s="11" t="str">
        <f>กรอกคะแนน!B13</f>
        <v>14</v>
      </c>
      <c r="C13" s="12" t="str">
        <f>กรอกคะแนน!C13</f>
        <v>1637</v>
      </c>
      <c r="D13" s="13" t="str">
        <f>กรอกคะแนน!D13</f>
        <v>เด็กชายศิรวัฒน์    ปานกรด</v>
      </c>
      <c r="E13" s="150" t="s">
        <v>246</v>
      </c>
      <c r="F13" s="64">
        <f>แปลผล1!BG13</f>
        <v>14</v>
      </c>
      <c r="G13" s="66" t="str">
        <f t="shared" si="0"/>
        <v>ปกติ</v>
      </c>
      <c r="H13" s="64">
        <f>แปลผล1!BH13</f>
        <v>20</v>
      </c>
      <c r="I13" s="66" t="str">
        <f t="shared" si="1"/>
        <v>ปกติ</v>
      </c>
      <c r="J13" s="64">
        <f>แปลผล1!BI13</f>
        <v>20</v>
      </c>
      <c r="K13" s="66" t="str">
        <f t="shared" si="2"/>
        <v>ปกติ</v>
      </c>
      <c r="L13" s="64">
        <f>แปลผล1!BJ13</f>
        <v>22</v>
      </c>
      <c r="M13" s="121" t="str">
        <f t="shared" si="3"/>
        <v>เสี่ยง/มีปัญหา</v>
      </c>
      <c r="N13" s="64">
        <f>แปลผล1!BK13</f>
        <v>21</v>
      </c>
      <c r="O13" s="66" t="str">
        <f t="shared" si="4"/>
        <v>เสี่ยง/มีปัญหา</v>
      </c>
      <c r="P13" s="114">
        <f>แปลผล1!BN13</f>
        <v>17</v>
      </c>
      <c r="Q13" s="121" t="str">
        <f t="shared" si="5"/>
        <v>ปกติ</v>
      </c>
      <c r="R13" s="64">
        <f>แปลผล1!BR13</f>
        <v>13</v>
      </c>
      <c r="S13" s="66" t="str">
        <f t="shared" si="6"/>
        <v>ปกติ</v>
      </c>
      <c r="T13" s="114">
        <f>แปลผล1!BV13</f>
        <v>21</v>
      </c>
      <c r="U13" s="121" t="str">
        <f t="shared" si="7"/>
        <v>ปกติ</v>
      </c>
      <c r="V13" s="64">
        <f>แปลผล1!BX13</f>
        <v>16</v>
      </c>
      <c r="W13" s="66" t="str">
        <f t="shared" si="8"/>
        <v>ปกติ</v>
      </c>
      <c r="X13" s="8"/>
    </row>
    <row r="14" spans="1:24" s="9" customFormat="1" ht="18" customHeight="1">
      <c r="A14" s="141" t="s">
        <v>15</v>
      </c>
      <c r="B14" s="11" t="str">
        <f>กรอกคะแนน!B14</f>
        <v>14</v>
      </c>
      <c r="C14" s="12" t="str">
        <f>กรอกคะแนน!C14</f>
        <v>1638</v>
      </c>
      <c r="D14" s="13" t="str">
        <f>กรอกคะแนน!D14</f>
        <v>เด็กชายสรชัช    ปรุงชัยภูมิ</v>
      </c>
      <c r="E14" s="150" t="s">
        <v>147</v>
      </c>
      <c r="F14" s="64">
        <f>แปลผล1!BG14</f>
        <v>18</v>
      </c>
      <c r="G14" s="66" t="str">
        <f t="shared" si="0"/>
        <v>ปกติ</v>
      </c>
      <c r="H14" s="64">
        <f>แปลผล1!BH14</f>
        <v>17</v>
      </c>
      <c r="I14" s="66" t="str">
        <f t="shared" si="1"/>
        <v>ปกติ</v>
      </c>
      <c r="J14" s="64">
        <f>แปลผล1!BI14</f>
        <v>16</v>
      </c>
      <c r="K14" s="66" t="str">
        <f t="shared" si="2"/>
        <v>ปกติ</v>
      </c>
      <c r="L14" s="64">
        <f>แปลผล1!BJ14</f>
        <v>13</v>
      </c>
      <c r="M14" s="121" t="str">
        <f t="shared" si="3"/>
        <v>เสี่ยง/มีปัญหา</v>
      </c>
      <c r="N14" s="64">
        <f>แปลผล1!BK14</f>
        <v>13</v>
      </c>
      <c r="O14" s="66" t="str">
        <f t="shared" si="4"/>
        <v>ปกติ</v>
      </c>
      <c r="P14" s="114">
        <f>แปลผล1!BN14</f>
        <v>18</v>
      </c>
      <c r="Q14" s="121" t="str">
        <f t="shared" si="5"/>
        <v>ปกติ</v>
      </c>
      <c r="R14" s="64">
        <f>แปลผล1!BR14</f>
        <v>8</v>
      </c>
      <c r="S14" s="66" t="str">
        <f t="shared" si="6"/>
        <v>เสี่ยง/มีปัญหา</v>
      </c>
      <c r="T14" s="114">
        <f>แปลผล1!BV14</f>
        <v>21</v>
      </c>
      <c r="U14" s="121" t="str">
        <f t="shared" si="7"/>
        <v>ปกติ</v>
      </c>
      <c r="V14" s="64">
        <f>แปลผล1!BX14</f>
        <v>15</v>
      </c>
      <c r="W14" s="66" t="str">
        <f t="shared" si="8"/>
        <v>ปกติ</v>
      </c>
      <c r="X14" s="8"/>
    </row>
    <row r="15" spans="1:24" s="9" customFormat="1" ht="18" customHeight="1">
      <c r="A15" s="10" t="s">
        <v>16</v>
      </c>
      <c r="B15" s="11" t="str">
        <f>กรอกคะแนน!B15</f>
        <v>14</v>
      </c>
      <c r="C15" s="12" t="str">
        <f>กรอกคะแนน!C15</f>
        <v>1639</v>
      </c>
      <c r="D15" s="13" t="str">
        <f>กรอกคะแนน!D15</f>
        <v>เด็กชายอภิวัฒน์    อ้นโต</v>
      </c>
      <c r="E15" s="150" t="s">
        <v>147</v>
      </c>
      <c r="F15" s="64">
        <f>แปลผล1!BG15</f>
        <v>18</v>
      </c>
      <c r="G15" s="66" t="str">
        <f t="shared" si="0"/>
        <v>ปกติ</v>
      </c>
      <c r="H15" s="64">
        <f>แปลผล1!BH15</f>
        <v>21</v>
      </c>
      <c r="I15" s="66" t="str">
        <f t="shared" si="1"/>
        <v>เสี่ยง/มีปัญหา</v>
      </c>
      <c r="J15" s="64">
        <f>แปลผล1!BI15</f>
        <v>23</v>
      </c>
      <c r="K15" s="66" t="str">
        <f t="shared" si="2"/>
        <v>เสี่ยง/มีปัญหา</v>
      </c>
      <c r="L15" s="64">
        <f>แปลผล1!BJ15</f>
        <v>20</v>
      </c>
      <c r="M15" s="121" t="str">
        <f t="shared" si="3"/>
        <v>ปกติ</v>
      </c>
      <c r="N15" s="64">
        <f>แปลผล1!BK15</f>
        <v>18</v>
      </c>
      <c r="O15" s="66" t="str">
        <f t="shared" si="4"/>
        <v>ปกติ</v>
      </c>
      <c r="P15" s="114">
        <f>แปลผล1!BN15</f>
        <v>19</v>
      </c>
      <c r="Q15" s="121" t="str">
        <f t="shared" si="5"/>
        <v>ปกติ</v>
      </c>
      <c r="R15" s="64">
        <f>แปลผล1!BR15</f>
        <v>9</v>
      </c>
      <c r="S15" s="66" t="str">
        <f t="shared" si="6"/>
        <v>ปกติ</v>
      </c>
      <c r="T15" s="114">
        <f>แปลผล1!BV15</f>
        <v>20</v>
      </c>
      <c r="U15" s="121" t="str">
        <f t="shared" si="7"/>
        <v>ปกติ</v>
      </c>
      <c r="V15" s="64">
        <f>แปลผล1!BX15</f>
        <v>15</v>
      </c>
      <c r="W15" s="66" t="str">
        <f t="shared" si="8"/>
        <v>ปกติ</v>
      </c>
      <c r="X15" s="8"/>
    </row>
    <row r="16" spans="1:24" s="9" customFormat="1" ht="18" customHeight="1">
      <c r="A16" s="10" t="s">
        <v>17</v>
      </c>
      <c r="B16" s="11" t="s">
        <v>18</v>
      </c>
      <c r="C16" s="12" t="str">
        <f>กรอกคะแนน!C16</f>
        <v>1640</v>
      </c>
      <c r="D16" s="13" t="str">
        <f>กรอกคะแนน!D16</f>
        <v>เด็กหญิงกรรณิการ์    ไก่แก้ว</v>
      </c>
      <c r="E16" s="150" t="str">
        <f>แปลผล1!E16</f>
        <v>หญิง</v>
      </c>
      <c r="F16" s="64">
        <f>แปลผล1!BG16</f>
        <v>17</v>
      </c>
      <c r="G16" s="66" t="str">
        <f t="shared" si="0"/>
        <v>ปกติ</v>
      </c>
      <c r="H16" s="64">
        <f>แปลผล1!BH16</f>
        <v>17</v>
      </c>
      <c r="I16" s="66" t="str">
        <f t="shared" si="1"/>
        <v>ปกติ</v>
      </c>
      <c r="J16" s="64">
        <f>แปลผล1!BI16</f>
        <v>21</v>
      </c>
      <c r="K16" s="66" t="str">
        <f t="shared" si="2"/>
        <v>ปกติ</v>
      </c>
      <c r="L16" s="64">
        <f>แปลผล1!BJ16</f>
        <v>16</v>
      </c>
      <c r="M16" s="121" t="str">
        <f t="shared" si="3"/>
        <v>ปกติ</v>
      </c>
      <c r="N16" s="64">
        <f>แปลผล1!BK16</f>
        <v>16</v>
      </c>
      <c r="O16" s="66" t="str">
        <f t="shared" si="4"/>
        <v>ปกติ</v>
      </c>
      <c r="P16" s="114">
        <f>แปลผล1!BN16</f>
        <v>15</v>
      </c>
      <c r="Q16" s="121" t="str">
        <f t="shared" si="5"/>
        <v>ปกติ</v>
      </c>
      <c r="R16" s="64">
        <f>แปลผล1!BR16</f>
        <v>11</v>
      </c>
      <c r="S16" s="66" t="str">
        <f t="shared" si="6"/>
        <v>ปกติ</v>
      </c>
      <c r="T16" s="114">
        <f>แปลผล1!BV16</f>
        <v>13</v>
      </c>
      <c r="U16" s="121" t="str">
        <f t="shared" si="7"/>
        <v>เสี่ยง/มีปัญหา</v>
      </c>
      <c r="V16" s="64">
        <f>แปลผล1!BX16</f>
        <v>15</v>
      </c>
      <c r="W16" s="66" t="str">
        <f t="shared" si="8"/>
        <v>ปกติ</v>
      </c>
      <c r="X16" s="8"/>
    </row>
    <row r="17" spans="1:49" s="9" customFormat="1" ht="18" customHeight="1">
      <c r="A17" s="10" t="s">
        <v>18</v>
      </c>
      <c r="B17" s="11" t="str">
        <f>กรอกคะแนน!B17</f>
        <v>14</v>
      </c>
      <c r="C17" s="12" t="str">
        <f>กรอกคะแนน!C17</f>
        <v>1641</v>
      </c>
      <c r="D17" s="13" t="str">
        <f>กรอกคะแนน!D17</f>
        <v>เด็กหญิงกัญชพร    ทาวงศ์ษา</v>
      </c>
      <c r="E17" s="150" t="str">
        <f>แปลผล1!E17</f>
        <v>หญิง</v>
      </c>
      <c r="F17" s="64">
        <f>แปลผล1!BG17</f>
        <v>17</v>
      </c>
      <c r="G17" s="66" t="str">
        <f t="shared" si="0"/>
        <v>ปกติ</v>
      </c>
      <c r="H17" s="64">
        <f>แปลผล1!BH17</f>
        <v>15</v>
      </c>
      <c r="I17" s="66" t="str">
        <f t="shared" si="1"/>
        <v>เสี่ยง/มีปัญหา</v>
      </c>
      <c r="J17" s="64">
        <f>แปลผล1!BI17</f>
        <v>20</v>
      </c>
      <c r="K17" s="66" t="str">
        <f t="shared" si="2"/>
        <v>ปกติ</v>
      </c>
      <c r="L17" s="64">
        <f>แปลผล1!BJ17</f>
        <v>18</v>
      </c>
      <c r="M17" s="121" t="str">
        <f t="shared" si="3"/>
        <v>ปกติ</v>
      </c>
      <c r="N17" s="64">
        <f>แปลผล1!BK17</f>
        <v>21</v>
      </c>
      <c r="O17" s="66" t="str">
        <f t="shared" si="4"/>
        <v>เสี่ยง/มีปัญหา</v>
      </c>
      <c r="P17" s="114">
        <f>แปลผล1!BN17</f>
        <v>17</v>
      </c>
      <c r="Q17" s="121" t="str">
        <f t="shared" si="5"/>
        <v>ปกติ</v>
      </c>
      <c r="R17" s="64">
        <f>แปลผล1!BR17</f>
        <v>13</v>
      </c>
      <c r="S17" s="66" t="str">
        <f t="shared" si="6"/>
        <v>ปกติ</v>
      </c>
      <c r="T17" s="114">
        <f>แปลผล1!BV17</f>
        <v>21</v>
      </c>
      <c r="U17" s="121" t="str">
        <f t="shared" si="7"/>
        <v>ปกติ</v>
      </c>
      <c r="V17" s="64">
        <f>แปลผล1!BX17</f>
        <v>16</v>
      </c>
      <c r="W17" s="66" t="str">
        <f t="shared" si="8"/>
        <v>ปกติ</v>
      </c>
      <c r="X17" s="8"/>
    </row>
    <row r="18" spans="1:49" s="9" customFormat="1" ht="18" customHeight="1">
      <c r="A18" s="10" t="s">
        <v>19</v>
      </c>
      <c r="B18" s="11" t="str">
        <f>กรอกคะแนน!B18</f>
        <v>14</v>
      </c>
      <c r="C18" s="12" t="str">
        <f>กรอกคะแนน!C18</f>
        <v>1642</v>
      </c>
      <c r="D18" s="13" t="str">
        <f>กรอกคะแนน!D18</f>
        <v>เด็กหญิงจารุวรรณ    โพธิ์ไกร</v>
      </c>
      <c r="E18" s="150" t="str">
        <f>แปลผล1!E18</f>
        <v>หญิง</v>
      </c>
      <c r="F18" s="64">
        <f>แปลผล1!BG18</f>
        <v>18</v>
      </c>
      <c r="G18" s="66" t="str">
        <f t="shared" si="0"/>
        <v>ปกติ</v>
      </c>
      <c r="H18" s="64">
        <f>แปลผล1!BH18</f>
        <v>17</v>
      </c>
      <c r="I18" s="66" t="str">
        <f t="shared" si="1"/>
        <v>ปกติ</v>
      </c>
      <c r="J18" s="64">
        <f>แปลผล1!BI18</f>
        <v>21</v>
      </c>
      <c r="K18" s="66" t="str">
        <f t="shared" si="2"/>
        <v>ปกติ</v>
      </c>
      <c r="L18" s="64">
        <f>แปลผล1!BJ18</f>
        <v>17</v>
      </c>
      <c r="M18" s="121" t="str">
        <f t="shared" si="3"/>
        <v>ปกติ</v>
      </c>
      <c r="N18" s="64">
        <f>แปลผล1!BK18</f>
        <v>13</v>
      </c>
      <c r="O18" s="66" t="str">
        <f t="shared" si="4"/>
        <v>ปกติ</v>
      </c>
      <c r="P18" s="114">
        <f>แปลผล1!BN18</f>
        <v>12</v>
      </c>
      <c r="Q18" s="121" t="str">
        <f t="shared" si="5"/>
        <v>เสี่ยง/มีปัญหา</v>
      </c>
      <c r="R18" s="64">
        <f>แปลผล1!BR18</f>
        <v>10</v>
      </c>
      <c r="S18" s="66" t="str">
        <f t="shared" si="6"/>
        <v>ปกติ</v>
      </c>
      <c r="T18" s="114">
        <f>แปลผล1!BV18</f>
        <v>15</v>
      </c>
      <c r="U18" s="121" t="str">
        <f t="shared" si="7"/>
        <v>เสี่ยง/มีปัญหา</v>
      </c>
      <c r="V18" s="64">
        <f>แปลผล1!BX18</f>
        <v>16</v>
      </c>
      <c r="W18" s="66" t="str">
        <f t="shared" si="8"/>
        <v>ปกติ</v>
      </c>
      <c r="X18" s="8"/>
    </row>
    <row r="19" spans="1:49" s="9" customFormat="1" ht="18" customHeight="1">
      <c r="A19" s="141" t="s">
        <v>20</v>
      </c>
      <c r="B19" s="11" t="str">
        <f>กรอกคะแนน!B19</f>
        <v>14</v>
      </c>
      <c r="C19" s="12" t="str">
        <f>กรอกคะแนน!C19</f>
        <v>1643</v>
      </c>
      <c r="D19" s="13" t="str">
        <f>กรอกคะแนน!D19</f>
        <v>เด็กหญิงฐิติมา    คำอินทร์</v>
      </c>
      <c r="E19" s="150" t="str">
        <f>แปลผล1!E19</f>
        <v>หญิง</v>
      </c>
      <c r="F19" s="64">
        <f>แปลผล1!BG19</f>
        <v>20</v>
      </c>
      <c r="G19" s="66" t="str">
        <f t="shared" si="0"/>
        <v>เสี่ยง/มีปัญหา</v>
      </c>
      <c r="H19" s="64">
        <f>แปลผล1!BH19</f>
        <v>16</v>
      </c>
      <c r="I19" s="66" t="str">
        <f t="shared" si="1"/>
        <v>ปกติ</v>
      </c>
      <c r="J19" s="64">
        <f>แปลผล1!BI19</f>
        <v>22</v>
      </c>
      <c r="K19" s="66" t="str">
        <f t="shared" si="2"/>
        <v>ปกติ</v>
      </c>
      <c r="L19" s="64">
        <f>แปลผล1!BJ19</f>
        <v>19</v>
      </c>
      <c r="M19" s="121" t="str">
        <f t="shared" si="3"/>
        <v>ปกติ</v>
      </c>
      <c r="N19" s="64">
        <f>แปลผล1!BK19</f>
        <v>19</v>
      </c>
      <c r="O19" s="66" t="str">
        <f t="shared" si="4"/>
        <v>ปกติ</v>
      </c>
      <c r="P19" s="114">
        <f>แปลผล1!BN19</f>
        <v>16</v>
      </c>
      <c r="Q19" s="121" t="str">
        <f t="shared" si="5"/>
        <v>ปกติ</v>
      </c>
      <c r="R19" s="64">
        <f>แปลผล1!BR19</f>
        <v>14</v>
      </c>
      <c r="S19" s="66" t="str">
        <f t="shared" si="6"/>
        <v>เสี่ยง/มีปัญหา</v>
      </c>
      <c r="T19" s="114">
        <f>แปลผล1!BV19</f>
        <v>19</v>
      </c>
      <c r="U19" s="121" t="str">
        <f t="shared" si="7"/>
        <v>ปกติ</v>
      </c>
      <c r="V19" s="64">
        <f>แปลผล1!BX19</f>
        <v>16</v>
      </c>
      <c r="W19" s="66" t="str">
        <f t="shared" si="8"/>
        <v>ปกติ</v>
      </c>
      <c r="X19" s="8"/>
    </row>
    <row r="20" spans="1:49" s="9" customFormat="1" ht="18" customHeight="1">
      <c r="A20" s="10" t="s">
        <v>21</v>
      </c>
      <c r="B20" s="11" t="str">
        <f>กรอกคะแนน!B20</f>
        <v>14</v>
      </c>
      <c r="C20" s="12" t="str">
        <f>กรอกคะแนน!C20</f>
        <v>1644</v>
      </c>
      <c r="D20" s="13" t="str">
        <f>กรอกคะแนน!D20</f>
        <v>เด็กหญิงณิชนันท์    พุ่มใย</v>
      </c>
      <c r="E20" s="150" t="str">
        <f>แปลผล1!E20</f>
        <v>หญิง</v>
      </c>
      <c r="F20" s="64">
        <f>แปลผล1!BG20</f>
        <v>15</v>
      </c>
      <c r="G20" s="66" t="str">
        <f t="shared" si="0"/>
        <v>ปกติ</v>
      </c>
      <c r="H20" s="64">
        <f>แปลผล1!BH20</f>
        <v>16</v>
      </c>
      <c r="I20" s="66" t="str">
        <f t="shared" si="1"/>
        <v>ปกติ</v>
      </c>
      <c r="J20" s="64">
        <f>แปลผล1!BI20</f>
        <v>21</v>
      </c>
      <c r="K20" s="66" t="str">
        <f t="shared" si="2"/>
        <v>ปกติ</v>
      </c>
      <c r="L20" s="64">
        <f>แปลผล1!BJ20</f>
        <v>17</v>
      </c>
      <c r="M20" s="121" t="str">
        <f t="shared" si="3"/>
        <v>ปกติ</v>
      </c>
      <c r="N20" s="64">
        <f>แปลผล1!BK20</f>
        <v>14</v>
      </c>
      <c r="O20" s="66" t="str">
        <f t="shared" si="4"/>
        <v>ปกติ</v>
      </c>
      <c r="P20" s="114">
        <f>แปลผล1!BN20</f>
        <v>15</v>
      </c>
      <c r="Q20" s="121" t="str">
        <f t="shared" si="5"/>
        <v>ปกติ</v>
      </c>
      <c r="R20" s="64">
        <f>แปลผล1!BR20</f>
        <v>13</v>
      </c>
      <c r="S20" s="66" t="str">
        <f t="shared" si="6"/>
        <v>ปกติ</v>
      </c>
      <c r="T20" s="114">
        <f>แปลผล1!BV20</f>
        <v>17</v>
      </c>
      <c r="U20" s="121" t="str">
        <f t="shared" si="7"/>
        <v>ปกติ</v>
      </c>
      <c r="V20" s="64">
        <f>แปลผล1!BX20</f>
        <v>16</v>
      </c>
      <c r="W20" s="66" t="str">
        <f t="shared" si="8"/>
        <v>ปกติ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s="9" customFormat="1" ht="18" customHeight="1">
      <c r="A21" s="10" t="s">
        <v>22</v>
      </c>
      <c r="B21" s="11" t="str">
        <f>กรอกคะแนน!B21</f>
        <v>14</v>
      </c>
      <c r="C21" s="12" t="str">
        <f>กรอกคะแนน!C21</f>
        <v>1645</v>
      </c>
      <c r="D21" s="13" t="str">
        <f>กรอกคะแนน!D21</f>
        <v>เด็กหญิงนภากร    ไก่แก้ว</v>
      </c>
      <c r="E21" s="150" t="str">
        <f>แปลผล1!E21</f>
        <v>หญิง</v>
      </c>
      <c r="F21" s="64">
        <f>แปลผล1!BG21</f>
        <v>20</v>
      </c>
      <c r="G21" s="66" t="str">
        <f t="shared" si="0"/>
        <v>เสี่ยง/มีปัญหา</v>
      </c>
      <c r="H21" s="64">
        <f>แปลผล1!BH21</f>
        <v>18</v>
      </c>
      <c r="I21" s="66" t="str">
        <f t="shared" si="1"/>
        <v>ปกติ</v>
      </c>
      <c r="J21" s="64">
        <f>แปลผล1!BI21</f>
        <v>21</v>
      </c>
      <c r="K21" s="66" t="str">
        <f t="shared" si="2"/>
        <v>ปกติ</v>
      </c>
      <c r="L21" s="64">
        <f>แปลผล1!BJ21</f>
        <v>19</v>
      </c>
      <c r="M21" s="121" t="str">
        <f t="shared" si="3"/>
        <v>ปกติ</v>
      </c>
      <c r="N21" s="64">
        <f>แปลผล1!BK21</f>
        <v>15</v>
      </c>
      <c r="O21" s="66" t="str">
        <f t="shared" si="4"/>
        <v>ปกติ</v>
      </c>
      <c r="P21" s="114">
        <f>แปลผล1!BN21</f>
        <v>16</v>
      </c>
      <c r="Q21" s="121" t="str">
        <f t="shared" si="5"/>
        <v>ปกติ</v>
      </c>
      <c r="R21" s="64">
        <f>แปลผล1!BR21</f>
        <v>7</v>
      </c>
      <c r="S21" s="66" t="str">
        <f t="shared" si="6"/>
        <v>เสี่ยง/มีปัญหา</v>
      </c>
      <c r="T21" s="114">
        <f>แปลผล1!BV21</f>
        <v>17</v>
      </c>
      <c r="U21" s="121" t="str">
        <f t="shared" si="7"/>
        <v>ปกติ</v>
      </c>
      <c r="V21" s="64">
        <f>แปลผล1!BX21</f>
        <v>16</v>
      </c>
      <c r="W21" s="66" t="str">
        <f t="shared" si="8"/>
        <v>ปกติ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9" customFormat="1" ht="18" customHeight="1">
      <c r="A22" s="10" t="s">
        <v>23</v>
      </c>
      <c r="B22" s="11" t="str">
        <f>กรอกคะแนน!B22</f>
        <v>14</v>
      </c>
      <c r="C22" s="12" t="str">
        <f>กรอกคะแนน!C22</f>
        <v>1646</v>
      </c>
      <c r="D22" s="13" t="str">
        <f>กรอกคะแนน!D22</f>
        <v>เด็กหญิงสุจิตรา    สารี</v>
      </c>
      <c r="E22" s="150" t="str">
        <f>แปลผล1!E22</f>
        <v>หญิง</v>
      </c>
      <c r="F22" s="64">
        <f>แปลผล1!BG22</f>
        <v>16</v>
      </c>
      <c r="G22" s="66" t="str">
        <f t="shared" si="0"/>
        <v>ปกติ</v>
      </c>
      <c r="H22" s="64">
        <f>แปลผล1!BH22</f>
        <v>14</v>
      </c>
      <c r="I22" s="66" t="str">
        <f t="shared" si="1"/>
        <v>เสี่ยง/มีปัญหา</v>
      </c>
      <c r="J22" s="64">
        <f>แปลผล1!BI22</f>
        <v>21</v>
      </c>
      <c r="K22" s="66" t="str">
        <f t="shared" si="2"/>
        <v>ปกติ</v>
      </c>
      <c r="L22" s="64">
        <f>แปลผล1!BJ22</f>
        <v>15</v>
      </c>
      <c r="M22" s="121" t="str">
        <f t="shared" si="3"/>
        <v>ปกติ</v>
      </c>
      <c r="N22" s="64">
        <f>แปลผล1!BK22</f>
        <v>15</v>
      </c>
      <c r="O22" s="66" t="str">
        <f t="shared" si="4"/>
        <v>ปกติ</v>
      </c>
      <c r="P22" s="114">
        <f>แปลผล1!BN22</f>
        <v>19</v>
      </c>
      <c r="Q22" s="121" t="str">
        <f t="shared" si="5"/>
        <v>ปกติ</v>
      </c>
      <c r="R22" s="64">
        <f>แปลผล1!BR22</f>
        <v>11</v>
      </c>
      <c r="S22" s="66" t="str">
        <f t="shared" si="6"/>
        <v>ปกติ</v>
      </c>
      <c r="T22" s="114">
        <f>แปลผล1!BV22</f>
        <v>19</v>
      </c>
      <c r="U22" s="121" t="str">
        <f t="shared" si="7"/>
        <v>ปกติ</v>
      </c>
      <c r="V22" s="64">
        <f>แปลผล1!BX22</f>
        <v>15</v>
      </c>
      <c r="W22" s="66" t="str">
        <f t="shared" si="8"/>
        <v>ปกติ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s="9" customFormat="1" ht="18" customHeight="1">
      <c r="A23" s="10" t="s">
        <v>24</v>
      </c>
      <c r="B23" s="11" t="str">
        <f>กรอกคะแนน!B23</f>
        <v>14</v>
      </c>
      <c r="C23" s="12" t="str">
        <f>กรอกคะแนน!C23</f>
        <v>1647</v>
      </c>
      <c r="D23" s="13" t="str">
        <f>กรอกคะแนน!D23</f>
        <v>เด็กหญิงอานิตยา    โพธิศูนย์</v>
      </c>
      <c r="E23" s="150" t="str">
        <f>แปลผล1!E23</f>
        <v>หญิง</v>
      </c>
      <c r="F23" s="64">
        <f>แปลผล1!BG23</f>
        <v>18</v>
      </c>
      <c r="G23" s="66" t="str">
        <f t="shared" si="0"/>
        <v>ปกติ</v>
      </c>
      <c r="H23" s="64">
        <f>แปลผล1!BH23</f>
        <v>20</v>
      </c>
      <c r="I23" s="66" t="str">
        <f t="shared" si="1"/>
        <v>ปกติ</v>
      </c>
      <c r="J23" s="64">
        <f>แปลผล1!BI23</f>
        <v>21</v>
      </c>
      <c r="K23" s="66" t="str">
        <f t="shared" si="2"/>
        <v>ปกติ</v>
      </c>
      <c r="L23" s="64">
        <f>แปลผล1!BJ23</f>
        <v>20</v>
      </c>
      <c r="M23" s="121" t="str">
        <f t="shared" si="3"/>
        <v>ปกติ</v>
      </c>
      <c r="N23" s="64">
        <f>แปลผล1!BK23</f>
        <v>15</v>
      </c>
      <c r="O23" s="66" t="str">
        <f t="shared" si="4"/>
        <v>ปกติ</v>
      </c>
      <c r="P23" s="114">
        <f>แปลผล1!BN23</f>
        <v>13</v>
      </c>
      <c r="Q23" s="121" t="str">
        <f t="shared" si="5"/>
        <v>เสี่ยง/มีปัญหา</v>
      </c>
      <c r="R23" s="64">
        <f>แปลผล1!BR23</f>
        <v>10</v>
      </c>
      <c r="S23" s="66" t="str">
        <f t="shared" si="6"/>
        <v>ปกติ</v>
      </c>
      <c r="T23" s="114">
        <f>แปลผล1!BV23</f>
        <v>24</v>
      </c>
      <c r="U23" s="121" t="str">
        <f t="shared" si="7"/>
        <v>เสี่ยง/มีปัญหา</v>
      </c>
      <c r="V23" s="64">
        <f>แปลผล1!BX23</f>
        <v>17</v>
      </c>
      <c r="W23" s="66" t="str">
        <f t="shared" si="8"/>
        <v>ปกติ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s="9" customFormat="1" ht="18" customHeight="1">
      <c r="A24" s="10" t="s">
        <v>25</v>
      </c>
      <c r="B24" s="11" t="str">
        <f>กรอกคะแนน!B24</f>
        <v>14</v>
      </c>
      <c r="C24" s="12" t="str">
        <f>กรอกคะแนน!C24</f>
        <v>1648</v>
      </c>
      <c r="D24" s="13" t="str">
        <f>กรอกคะแนน!D24</f>
        <v>เด็กหญิงอาภัสชา    ใจมั่น</v>
      </c>
      <c r="E24" s="150" t="str">
        <f>แปลผล1!E24</f>
        <v>หญิง</v>
      </c>
      <c r="F24" s="64">
        <f>แปลผล1!BG24</f>
        <v>12</v>
      </c>
      <c r="G24" s="66" t="str">
        <f t="shared" si="0"/>
        <v>เสี่ยง/มีปัญหา</v>
      </c>
      <c r="H24" s="64">
        <f>แปลผล1!BH24</f>
        <v>20</v>
      </c>
      <c r="I24" s="66" t="str">
        <f t="shared" si="1"/>
        <v>ปกติ</v>
      </c>
      <c r="J24" s="64">
        <f>แปลผล1!BI24</f>
        <v>21</v>
      </c>
      <c r="K24" s="66" t="str">
        <f t="shared" si="2"/>
        <v>ปกติ</v>
      </c>
      <c r="L24" s="64">
        <f>แปลผล1!BJ24</f>
        <v>19</v>
      </c>
      <c r="M24" s="121" t="str">
        <f t="shared" si="3"/>
        <v>ปกติ</v>
      </c>
      <c r="N24" s="64">
        <f>แปลผล1!BK24</f>
        <v>19</v>
      </c>
      <c r="O24" s="66" t="str">
        <f t="shared" si="4"/>
        <v>ปกติ</v>
      </c>
      <c r="P24" s="114">
        <f>แปลผล1!BN24</f>
        <v>17</v>
      </c>
      <c r="Q24" s="121" t="str">
        <f t="shared" si="5"/>
        <v>ปกติ</v>
      </c>
      <c r="R24" s="64">
        <f>แปลผล1!BR24</f>
        <v>13</v>
      </c>
      <c r="S24" s="66" t="str">
        <f t="shared" si="6"/>
        <v>ปกติ</v>
      </c>
      <c r="T24" s="114">
        <f>แปลผล1!BV24</f>
        <v>22</v>
      </c>
      <c r="U24" s="121" t="str">
        <f t="shared" si="7"/>
        <v>ปกติ</v>
      </c>
      <c r="V24" s="64">
        <f>แปลผล1!BX24</f>
        <v>18</v>
      </c>
      <c r="W24" s="66" t="str">
        <f t="shared" si="8"/>
        <v>ปกติ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s="9" customFormat="1" ht="18" customHeight="1">
      <c r="A25" s="10" t="s">
        <v>26</v>
      </c>
      <c r="B25" s="11" t="str">
        <f>กรอกคะแนน!B25</f>
        <v>14</v>
      </c>
      <c r="C25" s="12" t="str">
        <f>กรอกคะแนน!C25</f>
        <v>1649</v>
      </c>
      <c r="D25" s="13" t="str">
        <f>กรอกคะแนน!D25</f>
        <v>เด็กหญิงอารายา    ใจมั่น</v>
      </c>
      <c r="E25" s="150" t="str">
        <f>แปลผล1!E25</f>
        <v>หญิง</v>
      </c>
      <c r="F25" s="64">
        <f>แปลผล1!BG25</f>
        <v>17</v>
      </c>
      <c r="G25" s="66" t="str">
        <f t="shared" si="0"/>
        <v>ปกติ</v>
      </c>
      <c r="H25" s="64">
        <f>แปลผล1!BH25</f>
        <v>18</v>
      </c>
      <c r="I25" s="66" t="str">
        <f t="shared" si="1"/>
        <v>ปกติ</v>
      </c>
      <c r="J25" s="64">
        <f>แปลผล1!BI25</f>
        <v>21</v>
      </c>
      <c r="K25" s="66" t="str">
        <f t="shared" si="2"/>
        <v>ปกติ</v>
      </c>
      <c r="L25" s="64">
        <f>แปลผล1!BJ25</f>
        <v>19</v>
      </c>
      <c r="M25" s="121" t="str">
        <f t="shared" si="3"/>
        <v>ปกติ</v>
      </c>
      <c r="N25" s="64">
        <f>แปลผล1!BK25</f>
        <v>17</v>
      </c>
      <c r="O25" s="66" t="str">
        <f t="shared" si="4"/>
        <v>ปกติ</v>
      </c>
      <c r="P25" s="114">
        <f>แปลผล1!BN25</f>
        <v>18</v>
      </c>
      <c r="Q25" s="121" t="str">
        <f t="shared" si="5"/>
        <v>ปกติ</v>
      </c>
      <c r="R25" s="64">
        <f>แปลผล1!BR25</f>
        <v>10</v>
      </c>
      <c r="S25" s="66" t="str">
        <f t="shared" si="6"/>
        <v>ปกติ</v>
      </c>
      <c r="T25" s="114">
        <f>แปลผล1!BV25</f>
        <v>22</v>
      </c>
      <c r="U25" s="121" t="str">
        <f t="shared" si="7"/>
        <v>ปกติ</v>
      </c>
      <c r="V25" s="64">
        <f>แปลผล1!BX25</f>
        <v>17</v>
      </c>
      <c r="W25" s="66" t="str">
        <f t="shared" si="8"/>
        <v>ปกติ</v>
      </c>
    </row>
    <row r="26" spans="1:49" s="9" customFormat="1" ht="18" customHeight="1">
      <c r="A26" s="10" t="s">
        <v>27</v>
      </c>
      <c r="B26" s="11" t="str">
        <f>กรอกคะแนน!B26</f>
        <v>14</v>
      </c>
      <c r="C26" s="12" t="str">
        <f>กรอกคะแนน!C26</f>
        <v>1650</v>
      </c>
      <c r="D26" s="13" t="str">
        <f>กรอกคะแนน!D26</f>
        <v>เด็กชายกำแพง    แสนเพียรดี</v>
      </c>
      <c r="E26" s="150" t="s">
        <v>147</v>
      </c>
      <c r="F26" s="64">
        <f>แปลผล1!BG26</f>
        <v>17</v>
      </c>
      <c r="G26" s="66" t="str">
        <f t="shared" si="0"/>
        <v>ปกติ</v>
      </c>
      <c r="H26" s="64">
        <f>แปลผล1!BH26</f>
        <v>15</v>
      </c>
      <c r="I26" s="66" t="str">
        <f t="shared" si="1"/>
        <v>เสี่ยง/มีปัญหา</v>
      </c>
      <c r="J26" s="64">
        <f>แปลผล1!BI26</f>
        <v>21</v>
      </c>
      <c r="K26" s="66" t="str">
        <f t="shared" si="2"/>
        <v>ปกติ</v>
      </c>
      <c r="L26" s="64">
        <f>แปลผล1!BJ26</f>
        <v>13</v>
      </c>
      <c r="M26" s="121" t="str">
        <f t="shared" si="3"/>
        <v>เสี่ยง/มีปัญหา</v>
      </c>
      <c r="N26" s="64">
        <f>แปลผล1!BK26</f>
        <v>15</v>
      </c>
      <c r="O26" s="66" t="str">
        <f t="shared" si="4"/>
        <v>ปกติ</v>
      </c>
      <c r="P26" s="114">
        <f>แปลผล1!BN26</f>
        <v>15</v>
      </c>
      <c r="Q26" s="121" t="str">
        <f t="shared" si="5"/>
        <v>ปกติ</v>
      </c>
      <c r="R26" s="64">
        <f>แปลผล1!BR26</f>
        <v>8</v>
      </c>
      <c r="S26" s="66" t="str">
        <f t="shared" si="6"/>
        <v>เสี่ยง/มีปัญหา</v>
      </c>
      <c r="T26" s="114">
        <f>แปลผล1!BV26</f>
        <v>22</v>
      </c>
      <c r="U26" s="121" t="str">
        <f t="shared" si="7"/>
        <v>ปกติ</v>
      </c>
      <c r="V26" s="64">
        <f>แปลผล1!BX26</f>
        <v>15</v>
      </c>
      <c r="W26" s="66" t="str">
        <f t="shared" si="8"/>
        <v>ปกติ</v>
      </c>
    </row>
    <row r="27" spans="1:49" s="9" customFormat="1" ht="18" customHeight="1">
      <c r="A27" s="10" t="s">
        <v>28</v>
      </c>
      <c r="B27" s="11" t="str">
        <f>กรอกคะแนน!B27</f>
        <v>14</v>
      </c>
      <c r="C27" s="12" t="str">
        <f>กรอกคะแนน!C27</f>
        <v>1651</v>
      </c>
      <c r="D27" s="13" t="str">
        <f>กรอกคะแนน!D27</f>
        <v>เด็กชายกิตติศักดิ์    โกศัย</v>
      </c>
      <c r="E27" s="150" t="s">
        <v>147</v>
      </c>
      <c r="F27" s="64">
        <f>แปลผล1!BG27</f>
        <v>17</v>
      </c>
      <c r="G27" s="66" t="str">
        <f t="shared" si="0"/>
        <v>ปกติ</v>
      </c>
      <c r="H27" s="64">
        <f>แปลผล1!BH27</f>
        <v>20</v>
      </c>
      <c r="I27" s="66" t="str">
        <f t="shared" si="1"/>
        <v>ปกติ</v>
      </c>
      <c r="J27" s="64">
        <f>แปลผล1!BI27</f>
        <v>22</v>
      </c>
      <c r="K27" s="66" t="str">
        <f t="shared" si="2"/>
        <v>ปกติ</v>
      </c>
      <c r="L27" s="64">
        <f>แปลผล1!BJ27</f>
        <v>14</v>
      </c>
      <c r="M27" s="121" t="str">
        <f t="shared" si="3"/>
        <v>ปกติ</v>
      </c>
      <c r="N27" s="64">
        <f>แปลผล1!BK27</f>
        <v>16</v>
      </c>
      <c r="O27" s="66" t="str">
        <f t="shared" si="4"/>
        <v>ปกติ</v>
      </c>
      <c r="P27" s="114">
        <f>แปลผล1!BN27</f>
        <v>15</v>
      </c>
      <c r="Q27" s="121" t="str">
        <f t="shared" si="5"/>
        <v>ปกติ</v>
      </c>
      <c r="R27" s="64">
        <f>แปลผล1!BR27</f>
        <v>9</v>
      </c>
      <c r="S27" s="66" t="str">
        <f t="shared" si="6"/>
        <v>ปกติ</v>
      </c>
      <c r="T27" s="114">
        <f>แปลผล1!BV27</f>
        <v>22</v>
      </c>
      <c r="U27" s="121" t="str">
        <f t="shared" si="7"/>
        <v>ปกติ</v>
      </c>
      <c r="V27" s="64">
        <f>แปลผล1!BX27</f>
        <v>13</v>
      </c>
      <c r="W27" s="66" t="str">
        <f t="shared" si="8"/>
        <v>เสี่ยง/มีปัญหา</v>
      </c>
    </row>
    <row r="28" spans="1:49" s="9" customFormat="1" ht="18" customHeight="1">
      <c r="A28" s="10" t="s">
        <v>29</v>
      </c>
      <c r="B28" s="11" t="str">
        <f>กรอกคะแนน!B28</f>
        <v>14</v>
      </c>
      <c r="C28" s="12" t="str">
        <f>กรอกคะแนน!C28</f>
        <v>1652</v>
      </c>
      <c r="D28" s="13" t="str">
        <f>กรอกคะแนน!D28</f>
        <v>เด็กชายกิตติศักดิ์    ใจการ</v>
      </c>
      <c r="E28" s="150" t="s">
        <v>147</v>
      </c>
      <c r="F28" s="64">
        <f>แปลผล1!BG28</f>
        <v>17</v>
      </c>
      <c r="G28" s="66" t="str">
        <f t="shared" si="0"/>
        <v>ปกติ</v>
      </c>
      <c r="H28" s="64">
        <f>แปลผล1!BH28</f>
        <v>15</v>
      </c>
      <c r="I28" s="66" t="str">
        <f t="shared" si="1"/>
        <v>เสี่ยง/มีปัญหา</v>
      </c>
      <c r="J28" s="64">
        <f>แปลผล1!BI28</f>
        <v>19</v>
      </c>
      <c r="K28" s="66" t="str">
        <f t="shared" si="2"/>
        <v>ปกติ</v>
      </c>
      <c r="L28" s="64">
        <f>แปลผล1!BJ28</f>
        <v>18</v>
      </c>
      <c r="M28" s="121" t="str">
        <f t="shared" si="3"/>
        <v>ปกติ</v>
      </c>
      <c r="N28" s="64">
        <f>แปลผล1!BK28</f>
        <v>16</v>
      </c>
      <c r="O28" s="66" t="str">
        <f t="shared" si="4"/>
        <v>ปกติ</v>
      </c>
      <c r="P28" s="114">
        <f>แปลผล1!BN28</f>
        <v>16</v>
      </c>
      <c r="Q28" s="121" t="str">
        <f t="shared" si="5"/>
        <v>ปกติ</v>
      </c>
      <c r="R28" s="64">
        <f>แปลผล1!BR28</f>
        <v>12</v>
      </c>
      <c r="S28" s="66" t="str">
        <f t="shared" si="6"/>
        <v>ปกติ</v>
      </c>
      <c r="T28" s="114">
        <f>แปลผล1!BV28</f>
        <v>18</v>
      </c>
      <c r="U28" s="121" t="str">
        <f t="shared" si="7"/>
        <v>ปกติ</v>
      </c>
      <c r="V28" s="64">
        <f>แปลผล1!BX28</f>
        <v>16</v>
      </c>
      <c r="W28" s="66" t="str">
        <f t="shared" si="8"/>
        <v>ปกติ</v>
      </c>
    </row>
    <row r="29" spans="1:49" s="9" customFormat="1" ht="18" customHeight="1">
      <c r="A29" s="10" t="s">
        <v>30</v>
      </c>
      <c r="B29" s="11" t="str">
        <f>กรอกคะแนน!B29</f>
        <v>14</v>
      </c>
      <c r="C29" s="12" t="str">
        <f>กรอกคะแนน!C29</f>
        <v>1653</v>
      </c>
      <c r="D29" s="13" t="str">
        <f>กรอกคะแนน!D29</f>
        <v>เด็กชายชาคริต    สีหาตา</v>
      </c>
      <c r="E29" s="150" t="s">
        <v>147</v>
      </c>
      <c r="F29" s="64">
        <f>แปลผล1!BG29</f>
        <v>19</v>
      </c>
      <c r="G29" s="66" t="str">
        <f t="shared" ref="G29:G46" si="9">IF(F29&lt;14,"เสี่ยง/มีปัญหา",IF(F29&gt;18,"เสี่ยง/มีปัญหา","ปกติ"))</f>
        <v>เสี่ยง/มีปัญหา</v>
      </c>
      <c r="H29" s="64">
        <f>แปลผล1!BH29</f>
        <v>18</v>
      </c>
      <c r="I29" s="66" t="str">
        <f t="shared" ref="I29:I46" si="10">IF(H29&lt;16,"เสี่ยง/มีปัญหา",IF(H29&gt;20,"เสี่ยง/มีปัญหา","ปกติ"))</f>
        <v>ปกติ</v>
      </c>
      <c r="J29" s="64">
        <f>แปลผล1!BI29</f>
        <v>22</v>
      </c>
      <c r="K29" s="66" t="str">
        <f t="shared" ref="K29:K46" si="11">IF(J29&lt;16,"เสี่ยง/มีปัญหา",IF(J29&gt;22,"เสี่ยง/มีปัญหา","ปกติ"))</f>
        <v>ปกติ</v>
      </c>
      <c r="L29" s="64">
        <f>แปลผล1!BJ29</f>
        <v>21</v>
      </c>
      <c r="M29" s="121" t="str">
        <f t="shared" ref="M29:M46" si="12">IF(L29&lt;14,"เสี่ยง/มีปัญหา",IF(L29&gt;20,"เสี่ยง/มีปัญหา","ปกติ"))</f>
        <v>เสี่ยง/มีปัญหา</v>
      </c>
      <c r="N29" s="64">
        <f>แปลผล1!BK29</f>
        <v>16</v>
      </c>
      <c r="O29" s="66" t="str">
        <f t="shared" ref="O29:O46" si="13">IF(N29&lt;13,"เสี่ยง/มีปัญหา",IF(N29&gt;19,"เสี่ยง/มีปัญหา","ปกติ"))</f>
        <v>ปกติ</v>
      </c>
      <c r="P29" s="114">
        <f>แปลผล1!BN29</f>
        <v>16</v>
      </c>
      <c r="Q29" s="121" t="str">
        <f t="shared" ref="Q29:Q46" si="14">IF(P29&lt;14,"เสี่ยง/มีปัญหา",IF(P29&gt;20,"เสี่ยง/มีปัญหา","ปกติ"))</f>
        <v>ปกติ</v>
      </c>
      <c r="R29" s="64">
        <f>แปลผล1!BR29</f>
        <v>12</v>
      </c>
      <c r="S29" s="66" t="str">
        <f t="shared" ref="S29:S46" si="15">IF(R29&lt;9,"เสี่ยง/มีปัญหา",IF(R29&gt;13,"เสี่ยง/มีปัญหา","ปกติ"))</f>
        <v>ปกติ</v>
      </c>
      <c r="T29" s="114">
        <f>แปลผล1!BV29</f>
        <v>18</v>
      </c>
      <c r="U29" s="121" t="str">
        <f t="shared" ref="U29:U46" si="16">IF(T29&lt;16,"เสี่ยง/มีปัญหา",IF(T29&gt;22,"เสี่ยง/มีปัญหา","ปกติ"))</f>
        <v>ปกติ</v>
      </c>
      <c r="V29" s="64">
        <f>แปลผล1!BX29</f>
        <v>16</v>
      </c>
      <c r="W29" s="66" t="str">
        <f t="shared" ref="W29:W46" si="17">IF(V29&lt;15,"เสี่ยง/มีปัญหา",IF(V29&gt;21,"เสี่ยง/มีปัญหา","ปกติ"))</f>
        <v>ปกติ</v>
      </c>
    </row>
    <row r="30" spans="1:49" s="9" customFormat="1" ht="18" customHeight="1">
      <c r="A30" s="10" t="s">
        <v>31</v>
      </c>
      <c r="B30" s="11" t="str">
        <f>กรอกคะแนน!B30</f>
        <v>14</v>
      </c>
      <c r="C30" s="12" t="str">
        <f>กรอกคะแนน!C30</f>
        <v>1654</v>
      </c>
      <c r="D30" s="13" t="str">
        <f>กรอกคะแนน!D30</f>
        <v>เด็กชายชินวัตร    อัตตะคุทตัง</v>
      </c>
      <c r="E30" s="150" t="s">
        <v>147</v>
      </c>
      <c r="F30" s="64">
        <f>แปลผล1!BG30</f>
        <v>14</v>
      </c>
      <c r="G30" s="66" t="str">
        <f t="shared" si="9"/>
        <v>ปกติ</v>
      </c>
      <c r="H30" s="64">
        <f>แปลผล1!BH30</f>
        <v>17</v>
      </c>
      <c r="I30" s="66" t="str">
        <f t="shared" si="10"/>
        <v>ปกติ</v>
      </c>
      <c r="J30" s="64">
        <f>แปลผล1!BI30</f>
        <v>16</v>
      </c>
      <c r="K30" s="66" t="str">
        <f t="shared" si="11"/>
        <v>ปกติ</v>
      </c>
      <c r="L30" s="64">
        <f>แปลผล1!BJ30</f>
        <v>16</v>
      </c>
      <c r="M30" s="121" t="str">
        <f t="shared" si="12"/>
        <v>ปกติ</v>
      </c>
      <c r="N30" s="64">
        <f>แปลผล1!BK30</f>
        <v>14</v>
      </c>
      <c r="O30" s="66" t="str">
        <f t="shared" si="13"/>
        <v>ปกติ</v>
      </c>
      <c r="P30" s="114">
        <f>แปลผล1!BN30</f>
        <v>15</v>
      </c>
      <c r="Q30" s="121" t="str">
        <f t="shared" si="14"/>
        <v>ปกติ</v>
      </c>
      <c r="R30" s="64">
        <f>แปลผล1!BR30</f>
        <v>10</v>
      </c>
      <c r="S30" s="66" t="str">
        <f t="shared" si="15"/>
        <v>ปกติ</v>
      </c>
      <c r="T30" s="114">
        <f>แปลผล1!BV30</f>
        <v>19</v>
      </c>
      <c r="U30" s="121" t="str">
        <f t="shared" si="16"/>
        <v>ปกติ</v>
      </c>
      <c r="V30" s="64">
        <f>แปลผล1!BX30</f>
        <v>16</v>
      </c>
      <c r="W30" s="66" t="str">
        <f t="shared" si="17"/>
        <v>ปกติ</v>
      </c>
    </row>
    <row r="31" spans="1:49" s="9" customFormat="1" ht="18" customHeight="1">
      <c r="A31" s="10" t="s">
        <v>32</v>
      </c>
      <c r="B31" s="11" t="str">
        <f>กรอกคะแนน!B31</f>
        <v>14</v>
      </c>
      <c r="C31" s="12" t="str">
        <f>กรอกคะแนน!C31</f>
        <v>1655</v>
      </c>
      <c r="D31" s="13" t="str">
        <f>กรอกคะแนน!D31</f>
        <v>เด็กชายธารากรณ์    ดิษฉกรรณ์</v>
      </c>
      <c r="E31" s="150" t="s">
        <v>147</v>
      </c>
      <c r="F31" s="64">
        <f>แปลผล1!BG31</f>
        <v>14</v>
      </c>
      <c r="G31" s="66" t="str">
        <f t="shared" si="9"/>
        <v>ปกติ</v>
      </c>
      <c r="H31" s="64">
        <f>แปลผล1!BH31</f>
        <v>16</v>
      </c>
      <c r="I31" s="66" t="str">
        <f t="shared" si="10"/>
        <v>ปกติ</v>
      </c>
      <c r="J31" s="64">
        <f>แปลผล1!BI31</f>
        <v>16</v>
      </c>
      <c r="K31" s="66" t="str">
        <f t="shared" si="11"/>
        <v>ปกติ</v>
      </c>
      <c r="L31" s="64">
        <f>แปลผล1!BJ31</f>
        <v>14</v>
      </c>
      <c r="M31" s="121" t="str">
        <f t="shared" si="12"/>
        <v>ปกติ</v>
      </c>
      <c r="N31" s="64">
        <f>แปลผล1!BK31</f>
        <v>14</v>
      </c>
      <c r="O31" s="66" t="str">
        <f t="shared" si="13"/>
        <v>ปกติ</v>
      </c>
      <c r="P31" s="114">
        <f>แปลผล1!BN31</f>
        <v>15</v>
      </c>
      <c r="Q31" s="121" t="str">
        <f t="shared" si="14"/>
        <v>ปกติ</v>
      </c>
      <c r="R31" s="64">
        <f>แปลผล1!BR31</f>
        <v>10</v>
      </c>
      <c r="S31" s="66" t="str">
        <f t="shared" si="15"/>
        <v>ปกติ</v>
      </c>
      <c r="T31" s="114">
        <f>แปลผล1!BV31</f>
        <v>19</v>
      </c>
      <c r="U31" s="121" t="str">
        <f t="shared" si="16"/>
        <v>ปกติ</v>
      </c>
      <c r="V31" s="64">
        <f>แปลผล1!BX31</f>
        <v>16</v>
      </c>
      <c r="W31" s="66" t="str">
        <f t="shared" si="17"/>
        <v>ปกติ</v>
      </c>
    </row>
    <row r="32" spans="1:49" s="9" customFormat="1" ht="18" customHeight="1">
      <c r="A32" s="10" t="s">
        <v>33</v>
      </c>
      <c r="B32" s="11" t="str">
        <f>กรอกคะแนน!B32</f>
        <v>14</v>
      </c>
      <c r="C32" s="12" t="str">
        <f>กรอกคะแนน!C32</f>
        <v>1656</v>
      </c>
      <c r="D32" s="13" t="str">
        <f>กรอกคะแนน!D32</f>
        <v>เด็กชายธีรภัทร    แดงแย้ม</v>
      </c>
      <c r="E32" s="150" t="s">
        <v>147</v>
      </c>
      <c r="F32" s="64">
        <f>แปลผล1!BG32</f>
        <v>14</v>
      </c>
      <c r="G32" s="66" t="str">
        <f t="shared" si="9"/>
        <v>ปกติ</v>
      </c>
      <c r="H32" s="64">
        <f>แปลผล1!BH32</f>
        <v>16</v>
      </c>
      <c r="I32" s="66" t="str">
        <f t="shared" si="10"/>
        <v>ปกติ</v>
      </c>
      <c r="J32" s="64">
        <f>แปลผล1!BI32</f>
        <v>16</v>
      </c>
      <c r="K32" s="66" t="str">
        <f t="shared" si="11"/>
        <v>ปกติ</v>
      </c>
      <c r="L32" s="64">
        <f>แปลผล1!BJ32</f>
        <v>14</v>
      </c>
      <c r="M32" s="121" t="str">
        <f t="shared" si="12"/>
        <v>ปกติ</v>
      </c>
      <c r="N32" s="64">
        <f>แปลผล1!BK32</f>
        <v>14</v>
      </c>
      <c r="O32" s="66" t="str">
        <f t="shared" si="13"/>
        <v>ปกติ</v>
      </c>
      <c r="P32" s="114">
        <f>แปลผล1!BN32</f>
        <v>15</v>
      </c>
      <c r="Q32" s="121" t="str">
        <f t="shared" si="14"/>
        <v>ปกติ</v>
      </c>
      <c r="R32" s="64">
        <f>แปลผล1!BR32</f>
        <v>10</v>
      </c>
      <c r="S32" s="66" t="str">
        <f t="shared" si="15"/>
        <v>ปกติ</v>
      </c>
      <c r="T32" s="114">
        <f>แปลผล1!BV32</f>
        <v>19</v>
      </c>
      <c r="U32" s="121" t="str">
        <f t="shared" si="16"/>
        <v>ปกติ</v>
      </c>
      <c r="V32" s="64">
        <f>แปลผล1!BX32</f>
        <v>16</v>
      </c>
      <c r="W32" s="66" t="str">
        <f t="shared" si="17"/>
        <v>ปกติ</v>
      </c>
    </row>
    <row r="33" spans="1:24" s="9" customFormat="1" ht="18" customHeight="1">
      <c r="A33" s="10" t="s">
        <v>34</v>
      </c>
      <c r="B33" s="11" t="str">
        <f>กรอกคะแนน!B33</f>
        <v>14</v>
      </c>
      <c r="C33" s="12" t="str">
        <f>กรอกคะแนน!C33</f>
        <v>1657</v>
      </c>
      <c r="D33" s="13" t="str">
        <f>กรอกคะแนน!D33</f>
        <v>เด็กชายบัญชา    เสนามงคล</v>
      </c>
      <c r="E33" s="150" t="s">
        <v>147</v>
      </c>
      <c r="F33" s="64">
        <f>แปลผล1!BG33</f>
        <v>14</v>
      </c>
      <c r="G33" s="66" t="str">
        <f t="shared" si="9"/>
        <v>ปกติ</v>
      </c>
      <c r="H33" s="64">
        <f>แปลผล1!BH33</f>
        <v>16</v>
      </c>
      <c r="I33" s="66" t="str">
        <f t="shared" si="10"/>
        <v>ปกติ</v>
      </c>
      <c r="J33" s="64">
        <f>แปลผล1!BI33</f>
        <v>16</v>
      </c>
      <c r="K33" s="66" t="str">
        <f t="shared" si="11"/>
        <v>ปกติ</v>
      </c>
      <c r="L33" s="64">
        <f>แปลผล1!BJ33</f>
        <v>14</v>
      </c>
      <c r="M33" s="121" t="str">
        <f t="shared" si="12"/>
        <v>ปกติ</v>
      </c>
      <c r="N33" s="64">
        <f>แปลผล1!BK33</f>
        <v>14</v>
      </c>
      <c r="O33" s="66" t="str">
        <f t="shared" si="13"/>
        <v>ปกติ</v>
      </c>
      <c r="P33" s="114">
        <f>แปลผล1!BN33</f>
        <v>15</v>
      </c>
      <c r="Q33" s="121" t="str">
        <f t="shared" si="14"/>
        <v>ปกติ</v>
      </c>
      <c r="R33" s="64">
        <f>แปลผล1!BR33</f>
        <v>10</v>
      </c>
      <c r="S33" s="66" t="str">
        <f t="shared" si="15"/>
        <v>ปกติ</v>
      </c>
      <c r="T33" s="114">
        <f>แปลผล1!BV33</f>
        <v>19</v>
      </c>
      <c r="U33" s="121" t="str">
        <f t="shared" si="16"/>
        <v>ปกติ</v>
      </c>
      <c r="V33" s="64">
        <f>แปลผล1!BX33</f>
        <v>16</v>
      </c>
      <c r="W33" s="66" t="str">
        <f t="shared" si="17"/>
        <v>ปกติ</v>
      </c>
    </row>
    <row r="34" spans="1:24" s="9" customFormat="1" ht="18" customHeight="1">
      <c r="A34" s="10" t="s">
        <v>35</v>
      </c>
      <c r="B34" s="11" t="str">
        <f>กรอกคะแนน!B34</f>
        <v>14</v>
      </c>
      <c r="C34" s="12" t="str">
        <f>กรอกคะแนน!C34</f>
        <v>1658</v>
      </c>
      <c r="D34" s="13" t="str">
        <f>กรอกคะแนน!D34</f>
        <v>เด็กชายประสบชัย    ใจเย็น</v>
      </c>
      <c r="E34" s="150" t="s">
        <v>147</v>
      </c>
      <c r="F34" s="64">
        <f>แปลผล1!BG34</f>
        <v>14</v>
      </c>
      <c r="G34" s="66" t="str">
        <f t="shared" si="9"/>
        <v>ปกติ</v>
      </c>
      <c r="H34" s="64">
        <f>แปลผล1!BH34</f>
        <v>16</v>
      </c>
      <c r="I34" s="66" t="str">
        <f t="shared" si="10"/>
        <v>ปกติ</v>
      </c>
      <c r="J34" s="64">
        <f>แปลผล1!BI34</f>
        <v>16</v>
      </c>
      <c r="K34" s="66" t="str">
        <f t="shared" si="11"/>
        <v>ปกติ</v>
      </c>
      <c r="L34" s="64">
        <f>แปลผล1!BJ34</f>
        <v>14</v>
      </c>
      <c r="M34" s="121" t="str">
        <f t="shared" si="12"/>
        <v>ปกติ</v>
      </c>
      <c r="N34" s="64">
        <f>แปลผล1!BK34</f>
        <v>14</v>
      </c>
      <c r="O34" s="66" t="str">
        <f t="shared" si="13"/>
        <v>ปกติ</v>
      </c>
      <c r="P34" s="114">
        <f>แปลผล1!BN34</f>
        <v>15</v>
      </c>
      <c r="Q34" s="121" t="str">
        <f t="shared" si="14"/>
        <v>ปกติ</v>
      </c>
      <c r="R34" s="64">
        <f>แปลผล1!BR34</f>
        <v>10</v>
      </c>
      <c r="S34" s="66" t="str">
        <f t="shared" si="15"/>
        <v>ปกติ</v>
      </c>
      <c r="T34" s="114">
        <f>แปลผล1!BV34</f>
        <v>19</v>
      </c>
      <c r="U34" s="121" t="str">
        <f t="shared" si="16"/>
        <v>ปกติ</v>
      </c>
      <c r="V34" s="64">
        <f>แปลผล1!BX34</f>
        <v>16</v>
      </c>
      <c r="W34" s="66" t="str">
        <f t="shared" si="17"/>
        <v>ปกติ</v>
      </c>
    </row>
    <row r="35" spans="1:24" s="9" customFormat="1" ht="18" customHeight="1">
      <c r="A35" s="10" t="s">
        <v>36</v>
      </c>
      <c r="B35" s="11" t="str">
        <f>กรอกคะแนน!B35</f>
        <v>14</v>
      </c>
      <c r="C35" s="12" t="str">
        <f>กรอกคะแนน!C35</f>
        <v>1659</v>
      </c>
      <c r="D35" s="13" t="str">
        <f>กรอกคะแนน!D35</f>
        <v>เด็กชายปรีดาภูมิ    ฉ่ำแก้ว</v>
      </c>
      <c r="E35" s="150" t="s">
        <v>147</v>
      </c>
      <c r="F35" s="64">
        <f>แปลผล1!BG35</f>
        <v>14</v>
      </c>
      <c r="G35" s="66" t="str">
        <f t="shared" si="9"/>
        <v>ปกติ</v>
      </c>
      <c r="H35" s="64">
        <f>แปลผล1!BH35</f>
        <v>16</v>
      </c>
      <c r="I35" s="66" t="str">
        <f t="shared" si="10"/>
        <v>ปกติ</v>
      </c>
      <c r="J35" s="64">
        <f>แปลผล1!BI35</f>
        <v>16</v>
      </c>
      <c r="K35" s="66" t="str">
        <f t="shared" si="11"/>
        <v>ปกติ</v>
      </c>
      <c r="L35" s="64">
        <f>แปลผล1!BJ35</f>
        <v>14</v>
      </c>
      <c r="M35" s="121" t="str">
        <f t="shared" si="12"/>
        <v>ปกติ</v>
      </c>
      <c r="N35" s="64">
        <f>แปลผล1!BK35</f>
        <v>14</v>
      </c>
      <c r="O35" s="66" t="str">
        <f t="shared" si="13"/>
        <v>ปกติ</v>
      </c>
      <c r="P35" s="114">
        <f>แปลผล1!BN35</f>
        <v>15</v>
      </c>
      <c r="Q35" s="121" t="str">
        <f t="shared" si="14"/>
        <v>ปกติ</v>
      </c>
      <c r="R35" s="64">
        <f>แปลผล1!BR35</f>
        <v>10</v>
      </c>
      <c r="S35" s="66" t="str">
        <f t="shared" si="15"/>
        <v>ปกติ</v>
      </c>
      <c r="T35" s="114">
        <f>แปลผล1!BV35</f>
        <v>19</v>
      </c>
      <c r="U35" s="121" t="str">
        <f t="shared" si="16"/>
        <v>ปกติ</v>
      </c>
      <c r="V35" s="64">
        <f>แปลผล1!BX35</f>
        <v>16</v>
      </c>
      <c r="W35" s="66" t="str">
        <f t="shared" si="17"/>
        <v>ปกติ</v>
      </c>
    </row>
    <row r="36" spans="1:24" s="9" customFormat="1" ht="18" customHeight="1">
      <c r="A36" s="10" t="s">
        <v>37</v>
      </c>
      <c r="B36" s="11" t="str">
        <f>กรอกคะแนน!B36</f>
        <v>14</v>
      </c>
      <c r="C36" s="12" t="str">
        <f>กรอกคะแนน!C36</f>
        <v>1660</v>
      </c>
      <c r="D36" s="13" t="str">
        <f>กรอกคะแนน!D36</f>
        <v>เด็กชายพงศกร    ว่องกสิการ</v>
      </c>
      <c r="E36" s="150" t="s">
        <v>147</v>
      </c>
      <c r="F36" s="64">
        <f>แปลผล1!BG36</f>
        <v>14</v>
      </c>
      <c r="G36" s="66" t="str">
        <f t="shared" si="9"/>
        <v>ปกติ</v>
      </c>
      <c r="H36" s="64">
        <f>แปลผล1!BH36</f>
        <v>16</v>
      </c>
      <c r="I36" s="66" t="str">
        <f t="shared" si="10"/>
        <v>ปกติ</v>
      </c>
      <c r="J36" s="64">
        <f>แปลผล1!BI36</f>
        <v>16</v>
      </c>
      <c r="K36" s="66" t="str">
        <f t="shared" si="11"/>
        <v>ปกติ</v>
      </c>
      <c r="L36" s="64">
        <f>แปลผล1!BJ36</f>
        <v>14</v>
      </c>
      <c r="M36" s="121" t="str">
        <f t="shared" si="12"/>
        <v>ปกติ</v>
      </c>
      <c r="N36" s="64">
        <f>แปลผล1!BK36</f>
        <v>14</v>
      </c>
      <c r="O36" s="66" t="str">
        <f t="shared" si="13"/>
        <v>ปกติ</v>
      </c>
      <c r="P36" s="114">
        <f>แปลผล1!BN36</f>
        <v>15</v>
      </c>
      <c r="Q36" s="121" t="str">
        <f t="shared" si="14"/>
        <v>ปกติ</v>
      </c>
      <c r="R36" s="64">
        <f>แปลผล1!BR36</f>
        <v>10</v>
      </c>
      <c r="S36" s="66" t="str">
        <f t="shared" si="15"/>
        <v>ปกติ</v>
      </c>
      <c r="T36" s="114">
        <f>แปลผล1!BV36</f>
        <v>19</v>
      </c>
      <c r="U36" s="121" t="str">
        <f t="shared" si="16"/>
        <v>ปกติ</v>
      </c>
      <c r="V36" s="64">
        <f>แปลผล1!BX36</f>
        <v>16</v>
      </c>
      <c r="W36" s="66" t="str">
        <f t="shared" si="17"/>
        <v>ปกติ</v>
      </c>
    </row>
    <row r="37" spans="1:24" s="9" customFormat="1" ht="18" customHeight="1">
      <c r="A37" s="10" t="s">
        <v>38</v>
      </c>
      <c r="B37" s="11" t="str">
        <f>กรอกคะแนน!B37</f>
        <v>14</v>
      </c>
      <c r="C37" s="12" t="str">
        <f>กรอกคะแนน!C37</f>
        <v>1661</v>
      </c>
      <c r="D37" s="13" t="str">
        <f>กรอกคะแนน!D37</f>
        <v>เด็กชายพรเทพ    อินทร์ชูฤทธิ์</v>
      </c>
      <c r="E37" s="150" t="s">
        <v>147</v>
      </c>
      <c r="F37" s="64">
        <f>แปลผล1!BG37</f>
        <v>14</v>
      </c>
      <c r="G37" s="66" t="str">
        <f t="shared" si="9"/>
        <v>ปกติ</v>
      </c>
      <c r="H37" s="64">
        <f>แปลผล1!BH37</f>
        <v>16</v>
      </c>
      <c r="I37" s="66" t="str">
        <f t="shared" si="10"/>
        <v>ปกติ</v>
      </c>
      <c r="J37" s="64">
        <f>แปลผล1!BI37</f>
        <v>16</v>
      </c>
      <c r="K37" s="66" t="str">
        <f t="shared" si="11"/>
        <v>ปกติ</v>
      </c>
      <c r="L37" s="64">
        <f>แปลผล1!BJ37</f>
        <v>14</v>
      </c>
      <c r="M37" s="121" t="str">
        <f t="shared" si="12"/>
        <v>ปกติ</v>
      </c>
      <c r="N37" s="64">
        <f>แปลผล1!BK37</f>
        <v>14</v>
      </c>
      <c r="O37" s="66" t="str">
        <f t="shared" si="13"/>
        <v>ปกติ</v>
      </c>
      <c r="P37" s="114">
        <f>แปลผล1!BN37</f>
        <v>15</v>
      </c>
      <c r="Q37" s="121" t="str">
        <f t="shared" si="14"/>
        <v>ปกติ</v>
      </c>
      <c r="R37" s="64">
        <f>แปลผล1!BR37</f>
        <v>10</v>
      </c>
      <c r="S37" s="66" t="str">
        <f t="shared" si="15"/>
        <v>ปกติ</v>
      </c>
      <c r="T37" s="114">
        <f>แปลผล1!BV37</f>
        <v>19</v>
      </c>
      <c r="U37" s="121" t="str">
        <f t="shared" si="16"/>
        <v>ปกติ</v>
      </c>
      <c r="V37" s="64">
        <f>แปลผล1!BX37</f>
        <v>16</v>
      </c>
      <c r="W37" s="66" t="str">
        <f t="shared" si="17"/>
        <v>ปกติ</v>
      </c>
    </row>
    <row r="38" spans="1:24" s="9" customFormat="1" ht="18" customHeight="1">
      <c r="A38" s="10" t="s">
        <v>39</v>
      </c>
      <c r="B38" s="11" t="str">
        <f>กรอกคะแนน!B38</f>
        <v>14</v>
      </c>
      <c r="C38" s="12" t="str">
        <f>กรอกคะแนน!C38</f>
        <v>1662</v>
      </c>
      <c r="D38" s="13" t="str">
        <f>กรอกคะแนน!D38</f>
        <v>เด็กชายพิเชษฐ์    บัณฑิตอำไพบุญ</v>
      </c>
      <c r="E38" s="150" t="s">
        <v>147</v>
      </c>
      <c r="F38" s="64">
        <f>แปลผล1!BG38</f>
        <v>14</v>
      </c>
      <c r="G38" s="66" t="str">
        <f t="shared" si="9"/>
        <v>ปกติ</v>
      </c>
      <c r="H38" s="64">
        <f>แปลผล1!BH38</f>
        <v>16</v>
      </c>
      <c r="I38" s="66" t="str">
        <f t="shared" si="10"/>
        <v>ปกติ</v>
      </c>
      <c r="J38" s="64">
        <f>แปลผล1!BI38</f>
        <v>16</v>
      </c>
      <c r="K38" s="66" t="str">
        <f t="shared" si="11"/>
        <v>ปกติ</v>
      </c>
      <c r="L38" s="64">
        <f>แปลผล1!BJ38</f>
        <v>14</v>
      </c>
      <c r="M38" s="121" t="str">
        <f t="shared" si="12"/>
        <v>ปกติ</v>
      </c>
      <c r="N38" s="64">
        <f>แปลผล1!BK38</f>
        <v>14</v>
      </c>
      <c r="O38" s="66" t="str">
        <f t="shared" si="13"/>
        <v>ปกติ</v>
      </c>
      <c r="P38" s="114">
        <f>แปลผล1!BN38</f>
        <v>15</v>
      </c>
      <c r="Q38" s="121" t="str">
        <f t="shared" si="14"/>
        <v>ปกติ</v>
      </c>
      <c r="R38" s="64">
        <f>แปลผล1!BR38</f>
        <v>10</v>
      </c>
      <c r="S38" s="66" t="str">
        <f t="shared" si="15"/>
        <v>ปกติ</v>
      </c>
      <c r="T38" s="114">
        <f>แปลผล1!BV38</f>
        <v>19</v>
      </c>
      <c r="U38" s="121" t="str">
        <f t="shared" si="16"/>
        <v>ปกติ</v>
      </c>
      <c r="V38" s="64">
        <f>แปลผล1!BX38</f>
        <v>16</v>
      </c>
      <c r="W38" s="66" t="str">
        <f t="shared" si="17"/>
        <v>ปกติ</v>
      </c>
    </row>
    <row r="39" spans="1:24" s="9" customFormat="1" ht="18" customHeight="1">
      <c r="A39" s="10" t="s">
        <v>40</v>
      </c>
      <c r="B39" s="11" t="str">
        <f>กรอกคะแนน!B39</f>
        <v>14</v>
      </c>
      <c r="C39" s="12" t="str">
        <f>กรอกคะแนน!C39</f>
        <v>1663</v>
      </c>
      <c r="D39" s="13" t="str">
        <f>กรอกคะแนน!D39</f>
        <v>เด็กชายพีรภัทร์    ดีประสิทธิ์</v>
      </c>
      <c r="E39" s="150" t="s">
        <v>147</v>
      </c>
      <c r="F39" s="64">
        <f>แปลผล1!BG39</f>
        <v>14</v>
      </c>
      <c r="G39" s="66" t="str">
        <f t="shared" si="9"/>
        <v>ปกติ</v>
      </c>
      <c r="H39" s="64">
        <f>แปลผล1!BH39</f>
        <v>16</v>
      </c>
      <c r="I39" s="66" t="str">
        <f t="shared" si="10"/>
        <v>ปกติ</v>
      </c>
      <c r="J39" s="64">
        <f>แปลผล1!BI39</f>
        <v>16</v>
      </c>
      <c r="K39" s="66" t="str">
        <f t="shared" si="11"/>
        <v>ปกติ</v>
      </c>
      <c r="L39" s="64">
        <f>แปลผล1!BJ39</f>
        <v>14</v>
      </c>
      <c r="M39" s="121" t="str">
        <f t="shared" si="12"/>
        <v>ปกติ</v>
      </c>
      <c r="N39" s="64">
        <f>แปลผล1!BK39</f>
        <v>14</v>
      </c>
      <c r="O39" s="66" t="str">
        <f t="shared" si="13"/>
        <v>ปกติ</v>
      </c>
      <c r="P39" s="114">
        <f>แปลผล1!BN39</f>
        <v>15</v>
      </c>
      <c r="Q39" s="121" t="str">
        <f t="shared" si="14"/>
        <v>ปกติ</v>
      </c>
      <c r="R39" s="64">
        <f>แปลผล1!BR39</f>
        <v>10</v>
      </c>
      <c r="S39" s="66" t="str">
        <f t="shared" si="15"/>
        <v>ปกติ</v>
      </c>
      <c r="T39" s="114">
        <f>แปลผล1!BV39</f>
        <v>19</v>
      </c>
      <c r="U39" s="121" t="str">
        <f t="shared" si="16"/>
        <v>ปกติ</v>
      </c>
      <c r="V39" s="64">
        <f>แปลผล1!BX39</f>
        <v>16</v>
      </c>
      <c r="W39" s="66" t="str">
        <f t="shared" si="17"/>
        <v>ปกติ</v>
      </c>
    </row>
    <row r="40" spans="1:24" s="9" customFormat="1" ht="18" customHeight="1">
      <c r="A40" s="10" t="s">
        <v>41</v>
      </c>
      <c r="B40" s="11" t="str">
        <f>กรอกคะแนน!B40</f>
        <v>14</v>
      </c>
      <c r="C40" s="12" t="str">
        <f>กรอกคะแนน!C40</f>
        <v>1664</v>
      </c>
      <c r="D40" s="13" t="str">
        <f>กรอกคะแนน!D40</f>
        <v>เด็กชายภาณุวัฒน์    บดีรัฐ</v>
      </c>
      <c r="E40" s="150" t="s">
        <v>147</v>
      </c>
      <c r="F40" s="64">
        <f>แปลผล1!BG40</f>
        <v>14</v>
      </c>
      <c r="G40" s="66" t="str">
        <f t="shared" si="9"/>
        <v>ปกติ</v>
      </c>
      <c r="H40" s="64">
        <f>แปลผล1!BH40</f>
        <v>16</v>
      </c>
      <c r="I40" s="66" t="str">
        <f t="shared" si="10"/>
        <v>ปกติ</v>
      </c>
      <c r="J40" s="64">
        <f>แปลผล1!BI40</f>
        <v>16</v>
      </c>
      <c r="K40" s="66" t="str">
        <f t="shared" si="11"/>
        <v>ปกติ</v>
      </c>
      <c r="L40" s="64">
        <f>แปลผล1!BJ40</f>
        <v>14</v>
      </c>
      <c r="M40" s="121" t="str">
        <f t="shared" si="12"/>
        <v>ปกติ</v>
      </c>
      <c r="N40" s="64">
        <f>แปลผล1!BK40</f>
        <v>14</v>
      </c>
      <c r="O40" s="66" t="str">
        <f t="shared" si="13"/>
        <v>ปกติ</v>
      </c>
      <c r="P40" s="114">
        <f>แปลผล1!BN40</f>
        <v>15</v>
      </c>
      <c r="Q40" s="121" t="str">
        <f t="shared" si="14"/>
        <v>ปกติ</v>
      </c>
      <c r="R40" s="64">
        <f>แปลผล1!BR40</f>
        <v>10</v>
      </c>
      <c r="S40" s="66" t="str">
        <f t="shared" si="15"/>
        <v>ปกติ</v>
      </c>
      <c r="T40" s="114">
        <f>แปลผล1!BV40</f>
        <v>19</v>
      </c>
      <c r="U40" s="121" t="str">
        <f t="shared" si="16"/>
        <v>ปกติ</v>
      </c>
      <c r="V40" s="64">
        <f>แปลผล1!BX40</f>
        <v>16</v>
      </c>
      <c r="W40" s="66" t="str">
        <f t="shared" si="17"/>
        <v>ปกติ</v>
      </c>
    </row>
    <row r="41" spans="1:24" s="9" customFormat="1" ht="18" customHeight="1">
      <c r="A41" s="10" t="s">
        <v>42</v>
      </c>
      <c r="B41" s="11" t="str">
        <f>กรอกคะแนน!B41</f>
        <v>14</v>
      </c>
      <c r="C41" s="12" t="str">
        <f>กรอกคะแนน!C41</f>
        <v>1665</v>
      </c>
      <c r="D41" s="13" t="str">
        <f>กรอกคะแนน!D41</f>
        <v>เด็กชายวัชรินทร์    จิตรขำ</v>
      </c>
      <c r="E41" s="150" t="s">
        <v>147</v>
      </c>
      <c r="F41" s="64">
        <f>แปลผล1!BG41</f>
        <v>14</v>
      </c>
      <c r="G41" s="66" t="str">
        <f t="shared" si="9"/>
        <v>ปกติ</v>
      </c>
      <c r="H41" s="64">
        <f>แปลผล1!BH41</f>
        <v>16</v>
      </c>
      <c r="I41" s="66" t="str">
        <f t="shared" si="10"/>
        <v>ปกติ</v>
      </c>
      <c r="J41" s="64">
        <f>แปลผล1!BI41</f>
        <v>16</v>
      </c>
      <c r="K41" s="66" t="str">
        <f t="shared" si="11"/>
        <v>ปกติ</v>
      </c>
      <c r="L41" s="64">
        <f>แปลผล1!BJ41</f>
        <v>14</v>
      </c>
      <c r="M41" s="121" t="str">
        <f t="shared" si="12"/>
        <v>ปกติ</v>
      </c>
      <c r="N41" s="64">
        <f>แปลผล1!BK41</f>
        <v>14</v>
      </c>
      <c r="O41" s="66" t="str">
        <f t="shared" si="13"/>
        <v>ปกติ</v>
      </c>
      <c r="P41" s="114">
        <f>แปลผล1!BN41</f>
        <v>15</v>
      </c>
      <c r="Q41" s="121" t="str">
        <f t="shared" si="14"/>
        <v>ปกติ</v>
      </c>
      <c r="R41" s="64">
        <f>แปลผล1!BR41</f>
        <v>10</v>
      </c>
      <c r="S41" s="66" t="str">
        <f t="shared" si="15"/>
        <v>ปกติ</v>
      </c>
      <c r="T41" s="114">
        <f>แปลผล1!BV41</f>
        <v>19</v>
      </c>
      <c r="U41" s="121" t="str">
        <f t="shared" si="16"/>
        <v>ปกติ</v>
      </c>
      <c r="V41" s="64">
        <f>แปลผล1!BX41</f>
        <v>16</v>
      </c>
      <c r="W41" s="66" t="str">
        <f t="shared" si="17"/>
        <v>ปกติ</v>
      </c>
    </row>
    <row r="42" spans="1:24" s="9" customFormat="1" ht="18" customHeight="1">
      <c r="A42" s="10" t="s">
        <v>43</v>
      </c>
      <c r="B42" s="11" t="str">
        <f>กรอกคะแนน!B42</f>
        <v>14</v>
      </c>
      <c r="C42" s="12" t="str">
        <f>กรอกคะแนน!C42</f>
        <v>1666</v>
      </c>
      <c r="D42" s="13" t="str">
        <f>กรอกคะแนน!D42</f>
        <v>เด็กชายวันชัย    มั่นคง</v>
      </c>
      <c r="E42" s="150" t="s">
        <v>147</v>
      </c>
      <c r="F42" s="64">
        <f>แปลผล1!BG42</f>
        <v>14</v>
      </c>
      <c r="G42" s="66" t="str">
        <f t="shared" si="9"/>
        <v>ปกติ</v>
      </c>
      <c r="H42" s="64">
        <f>แปลผล1!BH42</f>
        <v>16</v>
      </c>
      <c r="I42" s="66" t="str">
        <f t="shared" si="10"/>
        <v>ปกติ</v>
      </c>
      <c r="J42" s="64">
        <f>แปลผล1!BI42</f>
        <v>16</v>
      </c>
      <c r="K42" s="66" t="str">
        <f t="shared" si="11"/>
        <v>ปกติ</v>
      </c>
      <c r="L42" s="64">
        <f>แปลผล1!BJ42</f>
        <v>14</v>
      </c>
      <c r="M42" s="121" t="str">
        <f t="shared" si="12"/>
        <v>ปกติ</v>
      </c>
      <c r="N42" s="64">
        <f>แปลผล1!BK42</f>
        <v>14</v>
      </c>
      <c r="O42" s="66" t="str">
        <f t="shared" si="13"/>
        <v>ปกติ</v>
      </c>
      <c r="P42" s="114">
        <f>แปลผล1!BN42</f>
        <v>15</v>
      </c>
      <c r="Q42" s="121" t="str">
        <f t="shared" si="14"/>
        <v>ปกติ</v>
      </c>
      <c r="R42" s="64">
        <f>แปลผล1!BR42</f>
        <v>10</v>
      </c>
      <c r="S42" s="66" t="str">
        <f t="shared" si="15"/>
        <v>ปกติ</v>
      </c>
      <c r="T42" s="114">
        <f>แปลผล1!BV42</f>
        <v>19</v>
      </c>
      <c r="U42" s="121" t="str">
        <f t="shared" si="16"/>
        <v>ปกติ</v>
      </c>
      <c r="V42" s="64">
        <f>แปลผล1!BX42</f>
        <v>16</v>
      </c>
      <c r="W42" s="66" t="str">
        <f t="shared" si="17"/>
        <v>ปกติ</v>
      </c>
    </row>
    <row r="43" spans="1:24" s="9" customFormat="1" ht="18" customHeight="1">
      <c r="A43" s="10" t="s">
        <v>44</v>
      </c>
      <c r="B43" s="11" t="str">
        <f>กรอกคะแนน!B43</f>
        <v>14</v>
      </c>
      <c r="C43" s="12" t="str">
        <f>กรอกคะแนน!C43</f>
        <v>1667</v>
      </c>
      <c r="D43" s="13" t="str">
        <f>กรอกคะแนน!D43</f>
        <v>เด็กชายอลังกาล    สรรพค้า</v>
      </c>
      <c r="E43" s="150" t="s">
        <v>147</v>
      </c>
      <c r="F43" s="64">
        <f>แปลผล1!BG43</f>
        <v>14</v>
      </c>
      <c r="G43" s="66" t="str">
        <f t="shared" si="9"/>
        <v>ปกติ</v>
      </c>
      <c r="H43" s="64">
        <f>แปลผล1!BH43</f>
        <v>16</v>
      </c>
      <c r="I43" s="66" t="str">
        <f t="shared" si="10"/>
        <v>ปกติ</v>
      </c>
      <c r="J43" s="64">
        <f>แปลผล1!BI43</f>
        <v>16</v>
      </c>
      <c r="K43" s="66" t="str">
        <f t="shared" si="11"/>
        <v>ปกติ</v>
      </c>
      <c r="L43" s="64">
        <f>แปลผล1!BJ43</f>
        <v>14</v>
      </c>
      <c r="M43" s="121" t="str">
        <f t="shared" si="12"/>
        <v>ปกติ</v>
      </c>
      <c r="N43" s="64">
        <f>แปลผล1!BK43</f>
        <v>14</v>
      </c>
      <c r="O43" s="66" t="str">
        <f t="shared" si="13"/>
        <v>ปกติ</v>
      </c>
      <c r="P43" s="114">
        <f>แปลผล1!BN43</f>
        <v>15</v>
      </c>
      <c r="Q43" s="121" t="str">
        <f t="shared" si="14"/>
        <v>ปกติ</v>
      </c>
      <c r="R43" s="64">
        <f>แปลผล1!BR43</f>
        <v>10</v>
      </c>
      <c r="S43" s="66" t="str">
        <f t="shared" si="15"/>
        <v>ปกติ</v>
      </c>
      <c r="T43" s="114">
        <f>แปลผล1!BV43</f>
        <v>19</v>
      </c>
      <c r="U43" s="121" t="str">
        <f t="shared" si="16"/>
        <v>ปกติ</v>
      </c>
      <c r="V43" s="64">
        <f>แปลผล1!BX43</f>
        <v>16</v>
      </c>
      <c r="W43" s="66" t="str">
        <f t="shared" si="17"/>
        <v>ปกติ</v>
      </c>
    </row>
    <row r="44" spans="1:24" s="9" customFormat="1" ht="18" customHeight="1">
      <c r="A44" s="10" t="s">
        <v>149</v>
      </c>
      <c r="B44" s="11" t="str">
        <f>กรอกคะแนน!B44</f>
        <v>14</v>
      </c>
      <c r="C44" s="12" t="str">
        <f>กรอกคะแนน!C44</f>
        <v>1668</v>
      </c>
      <c r="D44" s="13" t="str">
        <f>กรอกคะแนน!D44</f>
        <v>เด็กชายอิทธิพล    ขอนดอก</v>
      </c>
      <c r="E44" s="150" t="s">
        <v>147</v>
      </c>
      <c r="F44" s="64">
        <f>แปลผล1!BG44</f>
        <v>14</v>
      </c>
      <c r="G44" s="66" t="str">
        <f t="shared" si="9"/>
        <v>ปกติ</v>
      </c>
      <c r="H44" s="64">
        <f>แปลผล1!BH44</f>
        <v>16</v>
      </c>
      <c r="I44" s="66" t="str">
        <f t="shared" si="10"/>
        <v>ปกติ</v>
      </c>
      <c r="J44" s="64">
        <f>แปลผล1!BI44</f>
        <v>16</v>
      </c>
      <c r="K44" s="66" t="str">
        <f t="shared" si="11"/>
        <v>ปกติ</v>
      </c>
      <c r="L44" s="64">
        <f>แปลผล1!BJ44</f>
        <v>14</v>
      </c>
      <c r="M44" s="121" t="str">
        <f t="shared" si="12"/>
        <v>ปกติ</v>
      </c>
      <c r="N44" s="64">
        <f>แปลผล1!BK44</f>
        <v>14</v>
      </c>
      <c r="O44" s="66" t="str">
        <f t="shared" si="13"/>
        <v>ปกติ</v>
      </c>
      <c r="P44" s="114">
        <f>แปลผล1!BN44</f>
        <v>15</v>
      </c>
      <c r="Q44" s="121" t="str">
        <f t="shared" si="14"/>
        <v>ปกติ</v>
      </c>
      <c r="R44" s="64">
        <f>แปลผล1!BR44</f>
        <v>10</v>
      </c>
      <c r="S44" s="66" t="str">
        <f t="shared" si="15"/>
        <v>ปกติ</v>
      </c>
      <c r="T44" s="114">
        <f>แปลผล1!BV44</f>
        <v>19</v>
      </c>
      <c r="U44" s="121" t="str">
        <f t="shared" si="16"/>
        <v>ปกติ</v>
      </c>
      <c r="V44" s="64">
        <f>แปลผล1!BX44</f>
        <v>16</v>
      </c>
      <c r="W44" s="66" t="str">
        <f t="shared" si="17"/>
        <v>ปกติ</v>
      </c>
    </row>
    <row r="45" spans="1:24" s="9" customFormat="1" ht="18" customHeight="1">
      <c r="A45" s="10" t="s">
        <v>150</v>
      </c>
      <c r="B45" s="11" t="str">
        <f>กรอกคะแนน!B45</f>
        <v>14</v>
      </c>
      <c r="C45" s="12" t="str">
        <f>กรอกคะแนน!C45</f>
        <v>1669</v>
      </c>
      <c r="D45" s="13" t="str">
        <f>กรอกคะแนน!D45</f>
        <v>เด็กหญิงเกตุแก้ว    ขาวจุ้ย</v>
      </c>
      <c r="E45" s="150" t="str">
        <f>แปลผล1!E45</f>
        <v>หญิง</v>
      </c>
      <c r="F45" s="64">
        <f>แปลผล1!BG45</f>
        <v>14</v>
      </c>
      <c r="G45" s="66" t="str">
        <f t="shared" si="9"/>
        <v>ปกติ</v>
      </c>
      <c r="H45" s="64">
        <f>แปลผล1!BH45</f>
        <v>16</v>
      </c>
      <c r="I45" s="66" t="str">
        <f t="shared" si="10"/>
        <v>ปกติ</v>
      </c>
      <c r="J45" s="64">
        <f>แปลผล1!BI45</f>
        <v>16</v>
      </c>
      <c r="K45" s="66" t="str">
        <f t="shared" si="11"/>
        <v>ปกติ</v>
      </c>
      <c r="L45" s="64">
        <f>แปลผล1!BJ45</f>
        <v>14</v>
      </c>
      <c r="M45" s="121" t="str">
        <f t="shared" si="12"/>
        <v>ปกติ</v>
      </c>
      <c r="N45" s="64">
        <f>แปลผล1!BK45</f>
        <v>14</v>
      </c>
      <c r="O45" s="66" t="str">
        <f t="shared" si="13"/>
        <v>ปกติ</v>
      </c>
      <c r="P45" s="114">
        <f>แปลผล1!BN45</f>
        <v>15</v>
      </c>
      <c r="Q45" s="121" t="str">
        <f t="shared" si="14"/>
        <v>ปกติ</v>
      </c>
      <c r="R45" s="64">
        <f>แปลผล1!BR45</f>
        <v>10</v>
      </c>
      <c r="S45" s="66" t="str">
        <f t="shared" si="15"/>
        <v>ปกติ</v>
      </c>
      <c r="T45" s="114">
        <f>แปลผล1!BV45</f>
        <v>19</v>
      </c>
      <c r="U45" s="121" t="str">
        <f t="shared" si="16"/>
        <v>ปกติ</v>
      </c>
      <c r="V45" s="64">
        <f>แปลผล1!BX45</f>
        <v>16</v>
      </c>
      <c r="W45" s="66" t="str">
        <f t="shared" si="17"/>
        <v>ปกติ</v>
      </c>
    </row>
    <row r="46" spans="1:24" s="9" customFormat="1" ht="18" customHeight="1">
      <c r="A46" s="10" t="s">
        <v>151</v>
      </c>
      <c r="B46" s="11" t="str">
        <f>กรอกคะแนน!B46</f>
        <v>13</v>
      </c>
      <c r="C46" s="12"/>
      <c r="D46" s="13"/>
      <c r="E46" s="150"/>
      <c r="F46" s="64">
        <f>แปลผล1!BG46</f>
        <v>0</v>
      </c>
      <c r="G46" s="66" t="str">
        <f t="shared" si="9"/>
        <v>เสี่ยง/มีปัญหา</v>
      </c>
      <c r="H46" s="64">
        <f>แปลผล1!BH46</f>
        <v>0</v>
      </c>
      <c r="I46" s="66" t="str">
        <f t="shared" si="10"/>
        <v>เสี่ยง/มีปัญหา</v>
      </c>
      <c r="J46" s="64">
        <f>แปลผล1!BI46</f>
        <v>0</v>
      </c>
      <c r="K46" s="66" t="str">
        <f t="shared" si="11"/>
        <v>เสี่ยง/มีปัญหา</v>
      </c>
      <c r="L46" s="64">
        <f>แปลผล1!BJ46</f>
        <v>0</v>
      </c>
      <c r="M46" s="121" t="str">
        <f t="shared" si="12"/>
        <v>เสี่ยง/มีปัญหา</v>
      </c>
      <c r="N46" s="64">
        <f>แปลผล1!BK46</f>
        <v>0</v>
      </c>
      <c r="O46" s="66" t="str">
        <f t="shared" si="13"/>
        <v>เสี่ยง/มีปัญหา</v>
      </c>
      <c r="P46" s="114">
        <f>แปลผล1!BN46</f>
        <v>0</v>
      </c>
      <c r="Q46" s="121" t="str">
        <f t="shared" si="14"/>
        <v>เสี่ยง/มีปัญหา</v>
      </c>
      <c r="R46" s="64">
        <f>แปลผล1!BR46</f>
        <v>0</v>
      </c>
      <c r="S46" s="66" t="str">
        <f t="shared" si="15"/>
        <v>เสี่ยง/มีปัญหา</v>
      </c>
      <c r="T46" s="114">
        <f>แปลผล1!BV46</f>
        <v>0</v>
      </c>
      <c r="U46" s="121" t="str">
        <f t="shared" si="16"/>
        <v>เสี่ยง/มีปัญหา</v>
      </c>
      <c r="V46" s="64">
        <f>แปลผล1!BX46</f>
        <v>0</v>
      </c>
      <c r="W46" s="66" t="str">
        <f t="shared" si="17"/>
        <v>เสี่ยง/มีปัญหา</v>
      </c>
      <c r="X46" s="123"/>
    </row>
    <row r="47" spans="1:24" s="9" customFormat="1" ht="18" customHeight="1">
      <c r="A47" s="169"/>
      <c r="B47" s="170"/>
      <c r="C47" s="171"/>
      <c r="D47" s="172"/>
      <c r="E47" s="173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</row>
    <row r="48" spans="1:24" s="9" customFormat="1" ht="18" customHeight="1">
      <c r="A48" s="169"/>
      <c r="B48" s="170"/>
      <c r="C48" s="171"/>
      <c r="D48" s="172"/>
      <c r="E48" s="173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</row>
    <row r="49" spans="1:23" s="9" customFormat="1" ht="18" customHeight="1">
      <c r="A49" s="169"/>
      <c r="B49" s="170"/>
      <c r="C49" s="171"/>
      <c r="D49" s="172"/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</row>
    <row r="50" spans="1:23" ht="21" thickBot="1"/>
    <row r="51" spans="1:23" ht="27" thickBot="1">
      <c r="D51" s="43" t="s">
        <v>45</v>
      </c>
      <c r="E51" s="44"/>
    </row>
  </sheetData>
  <mergeCells count="20">
    <mergeCell ref="V1:V3"/>
    <mergeCell ref="R1:R3"/>
    <mergeCell ref="T1:T3"/>
    <mergeCell ref="W1:W3"/>
    <mergeCell ref="I1:I3"/>
    <mergeCell ref="U1:U3"/>
    <mergeCell ref="S1:S3"/>
    <mergeCell ref="Q1:Q3"/>
    <mergeCell ref="A2:E2"/>
    <mergeCell ref="J1:J3"/>
    <mergeCell ref="L1:L3"/>
    <mergeCell ref="N1:N3"/>
    <mergeCell ref="P1:P3"/>
    <mergeCell ref="A1:E1"/>
    <mergeCell ref="F1:F3"/>
    <mergeCell ref="H1:H3"/>
    <mergeCell ref="G1:G3"/>
    <mergeCell ref="K1:K3"/>
    <mergeCell ref="M1:M3"/>
    <mergeCell ref="O1:O3"/>
  </mergeCells>
  <printOptions horizontalCentered="1"/>
  <pageMargins left="0" right="0" top="0.98425196850393704" bottom="0" header="0.51181102362204722" footer="0.51181102362204722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="80" zoomScaleNormal="80" workbookViewId="0">
      <selection activeCell="B6" sqref="B6"/>
    </sheetView>
  </sheetViews>
  <sheetFormatPr defaultColWidth="9" defaultRowHeight="36"/>
  <cols>
    <col min="1" max="1" width="16.125" style="129" bestFit="1" customWidth="1"/>
    <col min="2" max="2" width="25.125" style="129" bestFit="1" customWidth="1"/>
    <col min="3" max="3" width="13" style="129" bestFit="1" customWidth="1"/>
    <col min="4" max="4" width="12.375" style="129" bestFit="1" customWidth="1"/>
    <col min="5" max="5" width="17.5" style="129" customWidth="1"/>
    <col min="6" max="6" width="22.5" style="129" bestFit="1" customWidth="1"/>
    <col min="7" max="7" width="14.375" style="129" bestFit="1" customWidth="1"/>
    <col min="8" max="8" width="16.875" style="129" bestFit="1" customWidth="1"/>
    <col min="9" max="9" width="11.875" style="129" bestFit="1" customWidth="1"/>
    <col min="10" max="10" width="15.875" style="129" bestFit="1" customWidth="1"/>
    <col min="11" max="16384" width="9" style="129"/>
  </cols>
  <sheetData>
    <row r="1" spans="1:10" ht="39.75">
      <c r="A1" s="239" t="s">
        <v>134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39.75">
      <c r="A2" s="239" t="s">
        <v>247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0" ht="39.75">
      <c r="A3" s="239" t="s">
        <v>138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10">
      <c r="A5" s="130"/>
      <c r="B5" s="131" t="s">
        <v>129</v>
      </c>
      <c r="C5" s="131" t="s">
        <v>48</v>
      </c>
      <c r="D5" s="131" t="s">
        <v>49</v>
      </c>
      <c r="E5" s="131" t="s">
        <v>62</v>
      </c>
      <c r="F5" s="131" t="s">
        <v>63</v>
      </c>
      <c r="G5" s="131" t="s">
        <v>64</v>
      </c>
      <c r="H5" s="131" t="s">
        <v>135</v>
      </c>
      <c r="I5" s="131" t="s">
        <v>66</v>
      </c>
      <c r="J5" s="131" t="s">
        <v>67</v>
      </c>
    </row>
    <row r="6" spans="1:10">
      <c r="A6" s="132" t="s">
        <v>136</v>
      </c>
      <c r="B6" s="133">
        <v>31</v>
      </c>
      <c r="C6" s="133">
        <v>30</v>
      </c>
      <c r="D6" s="133">
        <v>32</v>
      </c>
      <c r="E6" s="133">
        <v>35</v>
      </c>
      <c r="F6" s="133">
        <f>COUNTIF(summary!O4:O31,"ปกติ")</f>
        <v>26</v>
      </c>
      <c r="G6" s="133">
        <f>COUNTIF(summary!Q4:Q31,"ปกติ")</f>
        <v>24</v>
      </c>
      <c r="H6" s="133">
        <f>COUNTIF(summary!S4:S31,"ปกติ")</f>
        <v>24</v>
      </c>
      <c r="I6" s="133">
        <f>COUNTIF(summary!U4:U31,"ปกติ")</f>
        <v>24</v>
      </c>
      <c r="J6" s="133">
        <f>COUNTIF(summary!W4:W31,"ปกติ")</f>
        <v>27</v>
      </c>
    </row>
    <row r="7" spans="1:10">
      <c r="A7" s="132" t="s">
        <v>137</v>
      </c>
      <c r="B7" s="133">
        <f>COUNTIF(summary!G4:G31,"เสี่ยง/มีปัญหา")</f>
        <v>6</v>
      </c>
      <c r="C7" s="133">
        <f>COUNTIF(summary!I4:I31,"เสี่ยง/มีปัญหา")</f>
        <v>7</v>
      </c>
      <c r="D7" s="133">
        <v>11</v>
      </c>
      <c r="E7" s="133">
        <f>COUNTIF(summary!M4:M31,"เสี่ยง/มีปัญหา")</f>
        <v>5</v>
      </c>
      <c r="F7" s="133">
        <v>20</v>
      </c>
      <c r="G7" s="133">
        <v>21</v>
      </c>
      <c r="H7" s="133">
        <v>20</v>
      </c>
      <c r="I7" s="133">
        <v>23</v>
      </c>
      <c r="J7" s="133">
        <v>13</v>
      </c>
    </row>
    <row r="10" spans="1:10">
      <c r="B10" s="129" t="s">
        <v>139</v>
      </c>
      <c r="F10" s="129" t="s">
        <v>139</v>
      </c>
    </row>
    <row r="11" spans="1:10">
      <c r="B11" s="129" t="s">
        <v>251</v>
      </c>
      <c r="F11" s="129" t="s">
        <v>248</v>
      </c>
    </row>
    <row r="12" spans="1:10">
      <c r="B12" s="129" t="s">
        <v>250</v>
      </c>
      <c r="F12" s="129" t="s">
        <v>249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scale="76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W49"/>
  <sheetViews>
    <sheetView view="pageBreakPreview" topLeftCell="A18" zoomScale="90" zoomScaleNormal="60" zoomScaleSheetLayoutView="90" workbookViewId="0">
      <selection activeCell="D32" sqref="D32"/>
    </sheetView>
  </sheetViews>
  <sheetFormatPr defaultColWidth="9" defaultRowHeight="20.25"/>
  <cols>
    <col min="1" max="1" width="4.75" style="2" customWidth="1"/>
    <col min="2" max="2" width="4.5" style="2" customWidth="1"/>
    <col min="3" max="3" width="7.75" style="2" bestFit="1" customWidth="1"/>
    <col min="4" max="4" width="32.375" style="2" customWidth="1"/>
    <col min="5" max="5" width="12" style="2" customWidth="1"/>
    <col min="6" max="6" width="3.25" style="2" hidden="1" customWidth="1"/>
    <col min="7" max="7" width="11" style="2" bestFit="1" customWidth="1"/>
    <col min="8" max="8" width="3.25" style="2" hidden="1" customWidth="1"/>
    <col min="9" max="9" width="11" style="2" bestFit="1" customWidth="1"/>
    <col min="10" max="10" width="3.25" style="2" hidden="1" customWidth="1"/>
    <col min="11" max="11" width="11" style="2" bestFit="1" customWidth="1"/>
    <col min="12" max="12" width="3.25" style="2" hidden="1" customWidth="1"/>
    <col min="13" max="13" width="11" style="2" bestFit="1" customWidth="1"/>
    <col min="14" max="14" width="3.25" style="2" hidden="1" customWidth="1"/>
    <col min="15" max="15" width="11" style="2" bestFit="1" customWidth="1"/>
    <col min="16" max="16" width="3.25" style="2" hidden="1" customWidth="1"/>
    <col min="17" max="17" width="11" style="2" bestFit="1" customWidth="1"/>
    <col min="18" max="18" width="3.375" style="2" hidden="1" customWidth="1"/>
    <col min="19" max="19" width="11" style="2" bestFit="1" customWidth="1"/>
    <col min="20" max="20" width="3.25" style="2" hidden="1" customWidth="1"/>
    <col min="21" max="21" width="11" style="2" bestFit="1" customWidth="1"/>
    <col min="22" max="22" width="3.25" style="2" hidden="1" customWidth="1"/>
    <col min="23" max="23" width="11" style="2" bestFit="1" customWidth="1"/>
    <col min="24" max="16384" width="9" style="2"/>
  </cols>
  <sheetData>
    <row r="1" spans="1:24" ht="22.5" customHeight="1" thickBot="1">
      <c r="A1" s="194" t="s">
        <v>46</v>
      </c>
      <c r="B1" s="195"/>
      <c r="C1" s="195"/>
      <c r="D1" s="195"/>
      <c r="E1" s="195"/>
      <c r="F1" s="244" t="s">
        <v>61</v>
      </c>
      <c r="G1" s="246" t="s">
        <v>130</v>
      </c>
      <c r="H1" s="247" t="s">
        <v>48</v>
      </c>
      <c r="I1" s="249" t="s">
        <v>131</v>
      </c>
      <c r="J1" s="244" t="s">
        <v>49</v>
      </c>
      <c r="K1" s="240" t="s">
        <v>49</v>
      </c>
      <c r="L1" s="242" t="s">
        <v>62</v>
      </c>
      <c r="M1" s="231" t="s">
        <v>62</v>
      </c>
      <c r="N1" s="244" t="s">
        <v>63</v>
      </c>
      <c r="O1" s="246" t="s">
        <v>132</v>
      </c>
      <c r="P1" s="226" t="s">
        <v>64</v>
      </c>
      <c r="Q1" s="231" t="s">
        <v>64</v>
      </c>
      <c r="R1" s="233" t="s">
        <v>65</v>
      </c>
      <c r="S1" s="240" t="s">
        <v>65</v>
      </c>
      <c r="T1" s="226" t="s">
        <v>66</v>
      </c>
      <c r="U1" s="231" t="s">
        <v>66</v>
      </c>
      <c r="V1" s="233" t="s">
        <v>67</v>
      </c>
      <c r="W1" s="246" t="s">
        <v>133</v>
      </c>
    </row>
    <row r="2" spans="1:24" ht="21.75" thickBot="1">
      <c r="A2" s="206" t="s">
        <v>148</v>
      </c>
      <c r="B2" s="207"/>
      <c r="C2" s="207"/>
      <c r="D2" s="207"/>
      <c r="E2" s="207"/>
      <c r="F2" s="245"/>
      <c r="G2" s="241"/>
      <c r="H2" s="248"/>
      <c r="I2" s="230"/>
      <c r="J2" s="245"/>
      <c r="K2" s="241"/>
      <c r="L2" s="243"/>
      <c r="M2" s="232"/>
      <c r="N2" s="245"/>
      <c r="O2" s="241"/>
      <c r="P2" s="227"/>
      <c r="Q2" s="232"/>
      <c r="R2" s="234"/>
      <c r="S2" s="241"/>
      <c r="T2" s="227"/>
      <c r="U2" s="232"/>
      <c r="V2" s="234"/>
      <c r="W2" s="241"/>
    </row>
    <row r="3" spans="1:24" ht="55.5" customHeight="1" thickBot="1">
      <c r="A3" s="53" t="s">
        <v>0</v>
      </c>
      <c r="B3" s="53" t="s">
        <v>1</v>
      </c>
      <c r="C3" s="54" t="s">
        <v>2</v>
      </c>
      <c r="D3" s="53" t="s">
        <v>3</v>
      </c>
      <c r="E3" s="128" t="s">
        <v>4</v>
      </c>
      <c r="F3" s="245"/>
      <c r="G3" s="241"/>
      <c r="H3" s="248"/>
      <c r="I3" s="230"/>
      <c r="J3" s="245"/>
      <c r="K3" s="241"/>
      <c r="L3" s="243"/>
      <c r="M3" s="232"/>
      <c r="N3" s="245"/>
      <c r="O3" s="241"/>
      <c r="P3" s="228"/>
      <c r="Q3" s="232"/>
      <c r="R3" s="235"/>
      <c r="S3" s="241"/>
      <c r="T3" s="228"/>
      <c r="U3" s="232"/>
      <c r="V3" s="235"/>
      <c r="W3" s="241"/>
    </row>
    <row r="4" spans="1:24" s="9" customFormat="1" ht="18" customHeight="1" thickBot="1">
      <c r="A4" s="155" t="s">
        <v>5</v>
      </c>
      <c r="B4" s="5" t="str">
        <f>กรอกคะแนน!B4</f>
        <v>14</v>
      </c>
      <c r="C4" s="6" t="str">
        <f>กรอกคะแนน!C4</f>
        <v>1628</v>
      </c>
      <c r="D4" s="164" t="str">
        <f>[1]input1!D4</f>
        <v>เด็กหญิงเกศกนก  เกศกนก</v>
      </c>
      <c r="E4" s="94" t="str">
        <f>แปลผล2!E4</f>
        <v>ชาย</v>
      </c>
      <c r="F4" s="120">
        <f>แปลผล1!BG4</f>
        <v>17</v>
      </c>
      <c r="G4" s="152" t="str">
        <f>IF(F4&lt;14,"เสี่ยง/มีปัญหา",IF(F4&gt;18,"เสี่ยง/มีปัญหา","ปกติ"))</f>
        <v>ปกติ</v>
      </c>
      <c r="H4" s="118">
        <f>แปลผล1!BH4</f>
        <v>18</v>
      </c>
      <c r="I4" s="62" t="str">
        <f>IF(H4&lt;16,"เสี่ยง/มีปัญหา",IF(H4&gt;20,"เสี่ยง/มีปัญหา","ปกติ"))</f>
        <v>ปกติ</v>
      </c>
      <c r="J4" s="120">
        <f>แปลผล1!BI4</f>
        <v>21</v>
      </c>
      <c r="K4" s="152" t="str">
        <f>IF(J4&lt;16,"เสี่ยง/มีปัญหา",IF(J4&gt;22,"เสี่ยง/มีปัญหา","ปกติ"))</f>
        <v>ปกติ</v>
      </c>
      <c r="L4" s="118">
        <f>แปลผล1!BJ4</f>
        <v>18</v>
      </c>
      <c r="M4" s="62" t="str">
        <f>IF(L4&lt;14,"เสี่ยง/มีปัญหา",IF(L4&gt;20,"เสี่ยง/มีปัญหา","ปกติ"))</f>
        <v>ปกติ</v>
      </c>
      <c r="N4" s="120">
        <f>แปลผล1!BK4</f>
        <v>17</v>
      </c>
      <c r="O4" s="152" t="str">
        <f>IF(N4&lt;13,"เสี่ยง/มีปัญหา",IF(N4&gt;19,"เสี่ยง/มีปัญหา","ปกติ"))</f>
        <v>ปกติ</v>
      </c>
      <c r="P4" s="118">
        <f>แปลผล1!BN4</f>
        <v>15</v>
      </c>
      <c r="Q4" s="62" t="str">
        <f>IF(P4&lt;14,"เสี่ยง/มีปัญหา",IF(P4&gt;20,"เสี่ยง/มีปัญหา","ปกติ"))</f>
        <v>ปกติ</v>
      </c>
      <c r="R4" s="120">
        <f>แปลผล1!BR4</f>
        <v>10</v>
      </c>
      <c r="S4" s="152" t="str">
        <f>IF(R4&lt;9,"เสี่ยง/มีปัญหา",IF(R4&gt;13,"เสี่ยง/มีปัญหา","ปกติ"))</f>
        <v>ปกติ</v>
      </c>
      <c r="T4" s="118">
        <f>แปลผล1!BV4</f>
        <v>17</v>
      </c>
      <c r="U4" s="62" t="str">
        <f>IF(T4&lt;16,"เสี่ยง/มีปัญหา",IF(T4&gt;22,"เสี่ยง/มีปัญหา","ปกติ"))</f>
        <v>ปกติ</v>
      </c>
      <c r="V4" s="120">
        <f>แปลผล1!BX4</f>
        <v>20</v>
      </c>
      <c r="W4" s="152" t="str">
        <f>IF(V4&lt;15,"เสี่ยง/มีปัญหา",IF(V4&gt;21,"เสี่ยง/มีปัญหา","ปกติ"))</f>
        <v>ปกติ</v>
      </c>
      <c r="X4" s="8"/>
    </row>
    <row r="5" spans="1:24" s="9" customFormat="1" ht="18" customHeight="1" thickBot="1">
      <c r="A5" s="39" t="s">
        <v>6</v>
      </c>
      <c r="B5" s="5" t="str">
        <f>กรอกคะแนน!B5</f>
        <v>14</v>
      </c>
      <c r="C5" s="12" t="str">
        <f>กรอกคะแนน!C5</f>
        <v>1629</v>
      </c>
      <c r="D5" s="164" t="str">
        <f>[1]input1!D5</f>
        <v>เด็กหญิงกนกวรรณ  ใจเงิน</v>
      </c>
      <c r="E5" s="94" t="str">
        <f>แปลผล2!E5</f>
        <v>ชาย</v>
      </c>
      <c r="F5" s="121">
        <f>แปลผล1!BG5</f>
        <v>17</v>
      </c>
      <c r="G5" s="153" t="str">
        <f t="shared" ref="G5:G46" si="0">IF(F5&lt;14,"เสี่ยง/มีปัญหา",IF(F5&gt;18,"เสี่ยง/มีปัญหา","ปกติ"))</f>
        <v>ปกติ</v>
      </c>
      <c r="H5" s="114">
        <f>แปลผล1!BH5</f>
        <v>14</v>
      </c>
      <c r="I5" s="65" t="str">
        <f t="shared" ref="I5:I31" si="1">IF(H5&lt;16,"เสี่ยง/มีปัญหา",IF(H5&gt;20,"เสี่ยง/มีปัญหา","ปกติ"))</f>
        <v>เสี่ยง/มีปัญหา</v>
      </c>
      <c r="J5" s="121">
        <f>แปลผล1!BI5</f>
        <v>23</v>
      </c>
      <c r="K5" s="153" t="str">
        <f t="shared" ref="K5:K31" si="2">IF(J5&lt;16,"เสี่ยง/มีปัญหา",IF(J5&gt;22,"เสี่ยง/มีปัญหา","ปกติ"))</f>
        <v>เสี่ยง/มีปัญหา</v>
      </c>
      <c r="L5" s="114">
        <f>แปลผล1!BJ5</f>
        <v>15</v>
      </c>
      <c r="M5" s="65" t="str">
        <f t="shared" ref="M5:M31" si="3">IF(L5&lt;14,"เสี่ยง/มีปัญหา",IF(L5&gt;20,"เสี่ยง/มีปัญหา","ปกติ"))</f>
        <v>ปกติ</v>
      </c>
      <c r="N5" s="121">
        <f>แปลผล1!BK5</f>
        <v>16</v>
      </c>
      <c r="O5" s="153" t="str">
        <f t="shared" ref="O5:O31" si="4">IF(N5&lt;13,"เสี่ยง/มีปัญหา",IF(N5&gt;19,"เสี่ยง/มีปัญหา","ปกติ"))</f>
        <v>ปกติ</v>
      </c>
      <c r="P5" s="114">
        <f>แปลผล1!BN5</f>
        <v>14</v>
      </c>
      <c r="Q5" s="65" t="str">
        <f t="shared" ref="Q5:Q31" si="5">IF(P5&lt;14,"เสี่ยง/มีปัญหา",IF(P5&gt;20,"เสี่ยง/มีปัญหา","ปกติ"))</f>
        <v>ปกติ</v>
      </c>
      <c r="R5" s="121">
        <f>แปลผล1!BR5</f>
        <v>10</v>
      </c>
      <c r="S5" s="153" t="str">
        <f t="shared" ref="S5:S31" si="6">IF(R5&lt;9,"เสี่ยง/มีปัญหา",IF(R5&gt;13,"เสี่ยง/มีปัญหา","ปกติ"))</f>
        <v>ปกติ</v>
      </c>
      <c r="T5" s="114">
        <f>แปลผล1!BV5</f>
        <v>16</v>
      </c>
      <c r="U5" s="65" t="str">
        <f t="shared" ref="U5:U31" si="7">IF(T5&lt;16,"เสี่ยง/มีปัญหา",IF(T5&gt;22,"เสี่ยง/มีปัญหา","ปกติ"))</f>
        <v>ปกติ</v>
      </c>
      <c r="V5" s="121">
        <f>แปลผล1!BX5</f>
        <v>15</v>
      </c>
      <c r="W5" s="153" t="str">
        <f t="shared" ref="W5:W31" si="8">IF(V5&lt;15,"เสี่ยง/มีปัญหา",IF(V5&gt;21,"เสี่ยง/มีปัญหา","ปกติ"))</f>
        <v>ปกติ</v>
      </c>
      <c r="X5" s="8"/>
    </row>
    <row r="6" spans="1:24" s="9" customFormat="1" ht="18" customHeight="1" thickBot="1">
      <c r="A6" s="39" t="s">
        <v>7</v>
      </c>
      <c r="B6" s="5" t="str">
        <f>กรอกคะแนน!B6</f>
        <v>14</v>
      </c>
      <c r="C6" s="12" t="str">
        <f>กรอกคะแนน!C6</f>
        <v>1630</v>
      </c>
      <c r="D6" s="164" t="str">
        <f>[1]input1!D6</f>
        <v>เด็กหญิงจีรนันท์  สระทองพิมพ์</v>
      </c>
      <c r="E6" s="94" t="str">
        <f>แปลผล2!E6</f>
        <v>ชาย</v>
      </c>
      <c r="F6" s="121">
        <f>แปลผล1!BG6</f>
        <v>16</v>
      </c>
      <c r="G6" s="153" t="str">
        <f t="shared" si="0"/>
        <v>ปกติ</v>
      </c>
      <c r="H6" s="114">
        <f>แปลผล1!BH6</f>
        <v>18</v>
      </c>
      <c r="I6" s="65" t="str">
        <f t="shared" si="1"/>
        <v>ปกติ</v>
      </c>
      <c r="J6" s="121">
        <f>แปลผล1!BI6</f>
        <v>21</v>
      </c>
      <c r="K6" s="153" t="str">
        <f t="shared" si="2"/>
        <v>ปกติ</v>
      </c>
      <c r="L6" s="114">
        <f>แปลผล1!BJ6</f>
        <v>17</v>
      </c>
      <c r="M6" s="65" t="str">
        <f t="shared" si="3"/>
        <v>ปกติ</v>
      </c>
      <c r="N6" s="121">
        <f>แปลผล1!BK6</f>
        <v>17</v>
      </c>
      <c r="O6" s="153" t="str">
        <f t="shared" si="4"/>
        <v>ปกติ</v>
      </c>
      <c r="P6" s="114">
        <f>แปลผล1!BN6</f>
        <v>14</v>
      </c>
      <c r="Q6" s="65" t="str">
        <f t="shared" si="5"/>
        <v>ปกติ</v>
      </c>
      <c r="R6" s="121">
        <f>แปลผล1!BR6</f>
        <v>10</v>
      </c>
      <c r="S6" s="153" t="str">
        <f t="shared" si="6"/>
        <v>ปกติ</v>
      </c>
      <c r="T6" s="114">
        <f>แปลผล1!BV6</f>
        <v>15</v>
      </c>
      <c r="U6" s="65" t="str">
        <f t="shared" si="7"/>
        <v>เสี่ยง/มีปัญหา</v>
      </c>
      <c r="V6" s="121">
        <f>แปลผล1!BX6</f>
        <v>20</v>
      </c>
      <c r="W6" s="153" t="str">
        <f t="shared" si="8"/>
        <v>ปกติ</v>
      </c>
      <c r="X6" s="8"/>
    </row>
    <row r="7" spans="1:24" s="9" customFormat="1" ht="18" customHeight="1" thickBot="1">
      <c r="A7" s="39" t="s">
        <v>8</v>
      </c>
      <c r="B7" s="5" t="str">
        <f>กรอกคะแนน!B7</f>
        <v>14</v>
      </c>
      <c r="C7" s="12" t="str">
        <f>กรอกคะแนน!C7</f>
        <v>1631</v>
      </c>
      <c r="D7" s="164" t="str">
        <f>[1]input1!D7</f>
        <v>เด็กหญิงชาลิสา  ยอดใหม</v>
      </c>
      <c r="E7" s="94" t="str">
        <f>แปลผล2!E7</f>
        <v>ชาย</v>
      </c>
      <c r="F7" s="121">
        <f>แปลผล1!BG7</f>
        <v>17</v>
      </c>
      <c r="G7" s="153" t="str">
        <f t="shared" si="0"/>
        <v>ปกติ</v>
      </c>
      <c r="H7" s="114">
        <f>แปลผล1!BH7</f>
        <v>18</v>
      </c>
      <c r="I7" s="65" t="str">
        <f t="shared" si="1"/>
        <v>ปกติ</v>
      </c>
      <c r="J7" s="121">
        <f>แปลผล1!BI7</f>
        <v>19</v>
      </c>
      <c r="K7" s="153" t="str">
        <f t="shared" si="2"/>
        <v>ปกติ</v>
      </c>
      <c r="L7" s="114">
        <f>แปลผล1!BJ7</f>
        <v>20</v>
      </c>
      <c r="M7" s="65" t="str">
        <f t="shared" si="3"/>
        <v>ปกติ</v>
      </c>
      <c r="N7" s="121">
        <f>แปลผล1!BK7</f>
        <v>17</v>
      </c>
      <c r="O7" s="153" t="str">
        <f t="shared" si="4"/>
        <v>ปกติ</v>
      </c>
      <c r="P7" s="114">
        <f>แปลผล1!BN7</f>
        <v>18</v>
      </c>
      <c r="Q7" s="65" t="str">
        <f t="shared" si="5"/>
        <v>ปกติ</v>
      </c>
      <c r="R7" s="121">
        <f>แปลผล1!BR7</f>
        <v>9</v>
      </c>
      <c r="S7" s="153" t="str">
        <f t="shared" si="6"/>
        <v>ปกติ</v>
      </c>
      <c r="T7" s="114">
        <f>แปลผล1!BV7</f>
        <v>20</v>
      </c>
      <c r="U7" s="65" t="str">
        <f t="shared" si="7"/>
        <v>ปกติ</v>
      </c>
      <c r="V7" s="121">
        <f>แปลผล1!BX7</f>
        <v>18</v>
      </c>
      <c r="W7" s="153" t="str">
        <f t="shared" si="8"/>
        <v>ปกติ</v>
      </c>
      <c r="X7" s="8"/>
    </row>
    <row r="8" spans="1:24" s="9" customFormat="1" ht="18" customHeight="1" thickBot="1">
      <c r="A8" s="39" t="s">
        <v>9</v>
      </c>
      <c r="B8" s="5" t="str">
        <f>กรอกคะแนน!B8</f>
        <v>14</v>
      </c>
      <c r="C8" s="12" t="str">
        <f>กรอกคะแนน!C8</f>
        <v>1632</v>
      </c>
      <c r="D8" s="165" t="str">
        <f>[1]input1!D8</f>
        <v>เด็กหญิงทิพวรรณ  แก้วสุข</v>
      </c>
      <c r="E8" s="94" t="str">
        <f>แปลผล2!E8</f>
        <v>ชาย</v>
      </c>
      <c r="F8" s="121">
        <f>แปลผล1!BG8</f>
        <v>15</v>
      </c>
      <c r="G8" s="153" t="str">
        <f t="shared" si="0"/>
        <v>ปกติ</v>
      </c>
      <c r="H8" s="114">
        <f>แปลผล1!BH8</f>
        <v>19</v>
      </c>
      <c r="I8" s="65" t="str">
        <f t="shared" si="1"/>
        <v>ปกติ</v>
      </c>
      <c r="J8" s="121">
        <f>แปลผล1!BI8</f>
        <v>22</v>
      </c>
      <c r="K8" s="153" t="str">
        <f t="shared" si="2"/>
        <v>ปกติ</v>
      </c>
      <c r="L8" s="114">
        <f>แปลผล1!BJ8</f>
        <v>16</v>
      </c>
      <c r="M8" s="65" t="str">
        <f t="shared" si="3"/>
        <v>ปกติ</v>
      </c>
      <c r="N8" s="121">
        <f>แปลผล1!BK8</f>
        <v>15</v>
      </c>
      <c r="O8" s="153" t="str">
        <f t="shared" si="4"/>
        <v>ปกติ</v>
      </c>
      <c r="P8" s="114">
        <f>แปลผล1!BN8</f>
        <v>17</v>
      </c>
      <c r="Q8" s="65" t="str">
        <f t="shared" si="5"/>
        <v>ปกติ</v>
      </c>
      <c r="R8" s="121">
        <f>แปลผล1!BR8</f>
        <v>10</v>
      </c>
      <c r="S8" s="153" t="str">
        <f t="shared" si="6"/>
        <v>ปกติ</v>
      </c>
      <c r="T8" s="114">
        <f>แปลผล1!BV8</f>
        <v>17</v>
      </c>
      <c r="U8" s="65" t="str">
        <f t="shared" si="7"/>
        <v>ปกติ</v>
      </c>
      <c r="V8" s="121">
        <f>แปลผล1!BX8</f>
        <v>17</v>
      </c>
      <c r="W8" s="153" t="str">
        <f t="shared" si="8"/>
        <v>ปกติ</v>
      </c>
      <c r="X8" s="8"/>
    </row>
    <row r="9" spans="1:24" s="9" customFormat="1" ht="18" customHeight="1" thickBot="1">
      <c r="A9" s="156" t="s">
        <v>10</v>
      </c>
      <c r="B9" s="5" t="str">
        <f>กรอกคะแนน!B9</f>
        <v>14</v>
      </c>
      <c r="C9" s="12" t="str">
        <f>กรอกคะแนน!C9</f>
        <v>1633</v>
      </c>
      <c r="D9" s="166" t="str">
        <f>[1]input1!D9</f>
        <v>เด็กหญิงยุพา  ธาระวุฒิ</v>
      </c>
      <c r="E9" s="94" t="str">
        <f>แปลผล2!E9</f>
        <v>ชาย</v>
      </c>
      <c r="F9" s="121">
        <f>แปลผล1!BG9</f>
        <v>21</v>
      </c>
      <c r="G9" s="153" t="str">
        <f t="shared" si="0"/>
        <v>เสี่ยง/มีปัญหา</v>
      </c>
      <c r="H9" s="114">
        <f>แปลผล1!BH9</f>
        <v>15</v>
      </c>
      <c r="I9" s="65" t="str">
        <f t="shared" si="1"/>
        <v>เสี่ยง/มีปัญหา</v>
      </c>
      <c r="J9" s="121">
        <f>แปลผล1!BI9</f>
        <v>17</v>
      </c>
      <c r="K9" s="153" t="str">
        <f t="shared" si="2"/>
        <v>ปกติ</v>
      </c>
      <c r="L9" s="114">
        <f>แปลผล1!BJ9</f>
        <v>21</v>
      </c>
      <c r="M9" s="65" t="str">
        <f t="shared" si="3"/>
        <v>เสี่ยง/มีปัญหา</v>
      </c>
      <c r="N9" s="121">
        <f>แปลผล1!BK9</f>
        <v>18</v>
      </c>
      <c r="O9" s="153" t="str">
        <f t="shared" si="4"/>
        <v>ปกติ</v>
      </c>
      <c r="P9" s="114">
        <f>แปลผล1!BN9</f>
        <v>20</v>
      </c>
      <c r="Q9" s="65" t="str">
        <f t="shared" si="5"/>
        <v>ปกติ</v>
      </c>
      <c r="R9" s="121">
        <f>แปลผล1!BR9</f>
        <v>13</v>
      </c>
      <c r="S9" s="153" t="str">
        <f t="shared" si="6"/>
        <v>ปกติ</v>
      </c>
      <c r="T9" s="114">
        <f>แปลผล1!BV9</f>
        <v>21</v>
      </c>
      <c r="U9" s="65" t="str">
        <f t="shared" si="7"/>
        <v>ปกติ</v>
      </c>
      <c r="V9" s="121">
        <f>แปลผล1!BX9</f>
        <v>17</v>
      </c>
      <c r="W9" s="153" t="str">
        <f t="shared" si="8"/>
        <v>ปกติ</v>
      </c>
      <c r="X9" s="8"/>
    </row>
    <row r="10" spans="1:24" s="9" customFormat="1" ht="18" customHeight="1" thickBot="1">
      <c r="A10" s="39" t="s">
        <v>11</v>
      </c>
      <c r="B10" s="5" t="str">
        <f>กรอกคะแนน!B10</f>
        <v>14</v>
      </c>
      <c r="C10" s="12" t="str">
        <f>กรอกคะแนน!C10</f>
        <v>1634</v>
      </c>
      <c r="D10" s="164" t="str">
        <f>[1]input1!D10</f>
        <v>เด็กหญิงวรรณษา  ลาภจิตร</v>
      </c>
      <c r="E10" s="94" t="str">
        <f>แปลผล2!E10</f>
        <v>ชาย</v>
      </c>
      <c r="F10" s="121">
        <f>แปลผล1!BG10</f>
        <v>18</v>
      </c>
      <c r="G10" s="153" t="str">
        <f t="shared" si="0"/>
        <v>ปกติ</v>
      </c>
      <c r="H10" s="114">
        <f>แปลผล1!BH10</f>
        <v>16</v>
      </c>
      <c r="I10" s="65" t="str">
        <f t="shared" si="1"/>
        <v>ปกติ</v>
      </c>
      <c r="J10" s="121">
        <f>แปลผล1!BI10</f>
        <v>15</v>
      </c>
      <c r="K10" s="153" t="str">
        <f t="shared" si="2"/>
        <v>เสี่ยง/มีปัญหา</v>
      </c>
      <c r="L10" s="114">
        <f>แปลผล1!BJ10</f>
        <v>14</v>
      </c>
      <c r="M10" s="65" t="str">
        <f t="shared" si="3"/>
        <v>ปกติ</v>
      </c>
      <c r="N10" s="121">
        <f>แปลผล1!BK10</f>
        <v>15</v>
      </c>
      <c r="O10" s="153" t="str">
        <f t="shared" si="4"/>
        <v>ปกติ</v>
      </c>
      <c r="P10" s="114">
        <f>แปลผล1!BN10</f>
        <v>12</v>
      </c>
      <c r="Q10" s="65" t="str">
        <f t="shared" si="5"/>
        <v>เสี่ยง/มีปัญหา</v>
      </c>
      <c r="R10" s="121">
        <f>แปลผล1!BR10</f>
        <v>10</v>
      </c>
      <c r="S10" s="153" t="str">
        <f t="shared" si="6"/>
        <v>ปกติ</v>
      </c>
      <c r="T10" s="114">
        <f>แปลผล1!BV10</f>
        <v>21</v>
      </c>
      <c r="U10" s="65" t="str">
        <f t="shared" si="7"/>
        <v>ปกติ</v>
      </c>
      <c r="V10" s="121">
        <f>แปลผล1!BX10</f>
        <v>15</v>
      </c>
      <c r="W10" s="153" t="str">
        <f t="shared" si="8"/>
        <v>ปกติ</v>
      </c>
      <c r="X10" s="8"/>
    </row>
    <row r="11" spans="1:24" s="9" customFormat="1" ht="18" customHeight="1" thickBot="1">
      <c r="A11" s="39" t="s">
        <v>12</v>
      </c>
      <c r="B11" s="5" t="str">
        <f>กรอกคะแนน!B16</f>
        <v>14</v>
      </c>
      <c r="C11" s="12" t="str">
        <f>กรอกคะแนน!C11</f>
        <v>1635</v>
      </c>
      <c r="D11" s="164" t="str">
        <f>[1]input1!D11</f>
        <v>เด็กหญิงสาวิตรี  นุชแม้น</v>
      </c>
      <c r="E11" s="94" t="str">
        <f>แปลผล2!E11</f>
        <v>ชาย</v>
      </c>
      <c r="F11" s="121">
        <f>แปลผล1!BG11</f>
        <v>14</v>
      </c>
      <c r="G11" s="153" t="str">
        <f t="shared" si="0"/>
        <v>ปกติ</v>
      </c>
      <c r="H11" s="114">
        <f>แปลผล1!BH11</f>
        <v>17</v>
      </c>
      <c r="I11" s="65" t="str">
        <f t="shared" si="1"/>
        <v>ปกติ</v>
      </c>
      <c r="J11" s="121">
        <f>แปลผล1!BI11</f>
        <v>19</v>
      </c>
      <c r="K11" s="153" t="str">
        <f t="shared" si="2"/>
        <v>ปกติ</v>
      </c>
      <c r="L11" s="114">
        <f>แปลผล1!BJ11</f>
        <v>15</v>
      </c>
      <c r="M11" s="65" t="str">
        <f t="shared" si="3"/>
        <v>ปกติ</v>
      </c>
      <c r="N11" s="121">
        <f>แปลผล1!BK11</f>
        <v>15</v>
      </c>
      <c r="O11" s="153" t="str">
        <f t="shared" si="4"/>
        <v>ปกติ</v>
      </c>
      <c r="P11" s="114">
        <f>แปลผล1!BN11</f>
        <v>16</v>
      </c>
      <c r="Q11" s="65" t="str">
        <f t="shared" si="5"/>
        <v>ปกติ</v>
      </c>
      <c r="R11" s="121">
        <f>แปลผล1!BR11</f>
        <v>10</v>
      </c>
      <c r="S11" s="153" t="str">
        <f t="shared" si="6"/>
        <v>ปกติ</v>
      </c>
      <c r="T11" s="114">
        <f>แปลผล1!BV11</f>
        <v>21</v>
      </c>
      <c r="U11" s="65" t="str">
        <f t="shared" si="7"/>
        <v>ปกติ</v>
      </c>
      <c r="V11" s="121">
        <f>แปลผล1!BX11</f>
        <v>17</v>
      </c>
      <c r="W11" s="153" t="str">
        <f t="shared" si="8"/>
        <v>ปกติ</v>
      </c>
      <c r="X11" s="8"/>
    </row>
    <row r="12" spans="1:24" s="9" customFormat="1" ht="18" customHeight="1" thickBot="1">
      <c r="A12" s="39" t="s">
        <v>13</v>
      </c>
      <c r="B12" s="5" t="str">
        <f>กรอกคะแนน!B12</f>
        <v>14</v>
      </c>
      <c r="C12" s="12" t="str">
        <f>กรอกคะแนน!C12</f>
        <v>1636</v>
      </c>
      <c r="D12" s="164" t="str">
        <f>[1]input1!D12</f>
        <v>เด็กหญิงสุพัตรา  เมืองแทน</v>
      </c>
      <c r="E12" s="94" t="str">
        <f>แปลผล2!E12</f>
        <v>ชาย</v>
      </c>
      <c r="F12" s="121">
        <f>แปลผล1!BG12</f>
        <v>19</v>
      </c>
      <c r="G12" s="153" t="str">
        <f t="shared" si="0"/>
        <v>เสี่ยง/มีปัญหา</v>
      </c>
      <c r="H12" s="114">
        <f>แปลผล1!BH12</f>
        <v>19</v>
      </c>
      <c r="I12" s="65" t="str">
        <f t="shared" si="1"/>
        <v>ปกติ</v>
      </c>
      <c r="J12" s="121">
        <f>แปลผล1!BI12</f>
        <v>16</v>
      </c>
      <c r="K12" s="153" t="str">
        <f t="shared" si="2"/>
        <v>ปกติ</v>
      </c>
      <c r="L12" s="114">
        <f>แปลผล1!BJ12</f>
        <v>19</v>
      </c>
      <c r="M12" s="65" t="str">
        <f t="shared" si="3"/>
        <v>ปกติ</v>
      </c>
      <c r="N12" s="121">
        <f>แปลผล1!BK12</f>
        <v>17</v>
      </c>
      <c r="O12" s="153" t="str">
        <f t="shared" si="4"/>
        <v>ปกติ</v>
      </c>
      <c r="P12" s="114">
        <f>แปลผล1!BN12</f>
        <v>13</v>
      </c>
      <c r="Q12" s="65" t="str">
        <f t="shared" si="5"/>
        <v>เสี่ยง/มีปัญหา</v>
      </c>
      <c r="R12" s="121">
        <f>แปลผล1!BR12</f>
        <v>11</v>
      </c>
      <c r="S12" s="153" t="str">
        <f t="shared" si="6"/>
        <v>ปกติ</v>
      </c>
      <c r="T12" s="114">
        <f>แปลผล1!BV12</f>
        <v>21</v>
      </c>
      <c r="U12" s="65" t="str">
        <f t="shared" si="7"/>
        <v>ปกติ</v>
      </c>
      <c r="V12" s="121">
        <f>แปลผล1!BX12</f>
        <v>15</v>
      </c>
      <c r="W12" s="153" t="str">
        <f t="shared" si="8"/>
        <v>ปกติ</v>
      </c>
      <c r="X12" s="8"/>
    </row>
    <row r="13" spans="1:24" s="9" customFormat="1" ht="18" customHeight="1" thickBot="1">
      <c r="A13" s="39" t="s">
        <v>14</v>
      </c>
      <c r="B13" s="5" t="str">
        <f>กรอกคะแนน!B13</f>
        <v>14</v>
      </c>
      <c r="C13" s="12" t="str">
        <f>กรอกคะแนน!C13</f>
        <v>1637</v>
      </c>
      <c r="D13" s="167" t="str">
        <f>[1]input1!D13</f>
        <v>เด็กหญิงอุสา  หงษ์ยนต์</v>
      </c>
      <c r="E13" s="94" t="str">
        <f>แปลผล2!E13</f>
        <v>ช่ย</v>
      </c>
      <c r="F13" s="121">
        <f>แปลผล1!BG13</f>
        <v>14</v>
      </c>
      <c r="G13" s="153" t="str">
        <f t="shared" si="0"/>
        <v>ปกติ</v>
      </c>
      <c r="H13" s="114">
        <f>แปลผล1!BH13</f>
        <v>20</v>
      </c>
      <c r="I13" s="65" t="str">
        <f t="shared" si="1"/>
        <v>ปกติ</v>
      </c>
      <c r="J13" s="121">
        <f>แปลผล1!BI13</f>
        <v>20</v>
      </c>
      <c r="K13" s="153" t="str">
        <f t="shared" si="2"/>
        <v>ปกติ</v>
      </c>
      <c r="L13" s="114">
        <f>แปลผล1!BJ13</f>
        <v>22</v>
      </c>
      <c r="M13" s="65" t="str">
        <f t="shared" si="3"/>
        <v>เสี่ยง/มีปัญหา</v>
      </c>
      <c r="N13" s="121">
        <f>แปลผล1!BK13</f>
        <v>21</v>
      </c>
      <c r="O13" s="153" t="str">
        <f t="shared" si="4"/>
        <v>เสี่ยง/มีปัญหา</v>
      </c>
      <c r="P13" s="114">
        <f>แปลผล1!BN13</f>
        <v>17</v>
      </c>
      <c r="Q13" s="65" t="str">
        <f t="shared" si="5"/>
        <v>ปกติ</v>
      </c>
      <c r="R13" s="121">
        <f>แปลผล1!BR13</f>
        <v>13</v>
      </c>
      <c r="S13" s="153" t="str">
        <f t="shared" si="6"/>
        <v>ปกติ</v>
      </c>
      <c r="T13" s="114">
        <f>แปลผล1!BV13</f>
        <v>21</v>
      </c>
      <c r="U13" s="65" t="str">
        <f t="shared" si="7"/>
        <v>ปกติ</v>
      </c>
      <c r="V13" s="121">
        <f>แปลผล1!BX13</f>
        <v>16</v>
      </c>
      <c r="W13" s="153" t="str">
        <f t="shared" si="8"/>
        <v>ปกติ</v>
      </c>
      <c r="X13" s="8"/>
    </row>
    <row r="14" spans="1:24" s="9" customFormat="1" ht="18" customHeight="1" thickBot="1">
      <c r="A14" s="156" t="s">
        <v>15</v>
      </c>
      <c r="B14" s="5" t="str">
        <f>กรอกคะแนน!B14</f>
        <v>14</v>
      </c>
      <c r="C14" s="12" t="str">
        <f>กรอกคะแนน!C14</f>
        <v>1638</v>
      </c>
      <c r="D14" s="164" t="str">
        <f>[1]input1!D14</f>
        <v>เด็กชายวัฒนา  ธาระวุฒิ</v>
      </c>
      <c r="E14" s="94" t="str">
        <f>แปลผล2!E14</f>
        <v>ชาย</v>
      </c>
      <c r="F14" s="121">
        <f>แปลผล1!BG14</f>
        <v>18</v>
      </c>
      <c r="G14" s="153" t="str">
        <f t="shared" si="0"/>
        <v>ปกติ</v>
      </c>
      <c r="H14" s="114">
        <f>แปลผล1!BH14</f>
        <v>17</v>
      </c>
      <c r="I14" s="65" t="str">
        <f t="shared" si="1"/>
        <v>ปกติ</v>
      </c>
      <c r="J14" s="121">
        <f>แปลผล1!BI14</f>
        <v>16</v>
      </c>
      <c r="K14" s="153" t="str">
        <f t="shared" si="2"/>
        <v>ปกติ</v>
      </c>
      <c r="L14" s="114">
        <f>แปลผล1!BJ14</f>
        <v>13</v>
      </c>
      <c r="M14" s="65" t="str">
        <f t="shared" si="3"/>
        <v>เสี่ยง/มีปัญหา</v>
      </c>
      <c r="N14" s="121">
        <f>แปลผล1!BK14</f>
        <v>13</v>
      </c>
      <c r="O14" s="153" t="str">
        <f t="shared" si="4"/>
        <v>ปกติ</v>
      </c>
      <c r="P14" s="114">
        <f>แปลผล1!BN14</f>
        <v>18</v>
      </c>
      <c r="Q14" s="65" t="str">
        <f t="shared" si="5"/>
        <v>ปกติ</v>
      </c>
      <c r="R14" s="121">
        <f>แปลผล1!BR14</f>
        <v>8</v>
      </c>
      <c r="S14" s="153" t="str">
        <f t="shared" si="6"/>
        <v>เสี่ยง/มีปัญหา</v>
      </c>
      <c r="T14" s="114">
        <f>แปลผล1!BV14</f>
        <v>21</v>
      </c>
      <c r="U14" s="65" t="str">
        <f t="shared" si="7"/>
        <v>ปกติ</v>
      </c>
      <c r="V14" s="121">
        <f>แปลผล1!BX14</f>
        <v>15</v>
      </c>
      <c r="W14" s="153" t="str">
        <f t="shared" si="8"/>
        <v>ปกติ</v>
      </c>
      <c r="X14" s="8"/>
    </row>
    <row r="15" spans="1:24" s="9" customFormat="1" ht="18" customHeight="1" thickBot="1">
      <c r="A15" s="39" t="s">
        <v>16</v>
      </c>
      <c r="B15" s="5" t="str">
        <f>กรอกคะแนน!B15</f>
        <v>14</v>
      </c>
      <c r="C15" s="12" t="str">
        <f>กรอกคะแนน!C15</f>
        <v>1639</v>
      </c>
      <c r="D15" s="164" t="str">
        <f>[1]input1!D15</f>
        <v>เด็กชายเจตษฎา  กันอ่ำ</v>
      </c>
      <c r="E15" s="94" t="str">
        <f>แปลผล2!E15</f>
        <v>ชาย</v>
      </c>
      <c r="F15" s="121">
        <f>แปลผล1!BG15</f>
        <v>18</v>
      </c>
      <c r="G15" s="153" t="str">
        <f t="shared" si="0"/>
        <v>ปกติ</v>
      </c>
      <c r="H15" s="114">
        <f>แปลผล1!BH15</f>
        <v>21</v>
      </c>
      <c r="I15" s="65" t="str">
        <f t="shared" si="1"/>
        <v>เสี่ยง/มีปัญหา</v>
      </c>
      <c r="J15" s="121">
        <f>แปลผล1!BI15</f>
        <v>23</v>
      </c>
      <c r="K15" s="153" t="str">
        <f t="shared" si="2"/>
        <v>เสี่ยง/มีปัญหา</v>
      </c>
      <c r="L15" s="114">
        <f>แปลผล1!BJ15</f>
        <v>20</v>
      </c>
      <c r="M15" s="65" t="str">
        <f t="shared" si="3"/>
        <v>ปกติ</v>
      </c>
      <c r="N15" s="121">
        <f>แปลผล1!BK15</f>
        <v>18</v>
      </c>
      <c r="O15" s="153" t="str">
        <f t="shared" si="4"/>
        <v>ปกติ</v>
      </c>
      <c r="P15" s="114">
        <f>แปลผล1!BN15</f>
        <v>19</v>
      </c>
      <c r="Q15" s="65" t="str">
        <f t="shared" si="5"/>
        <v>ปกติ</v>
      </c>
      <c r="R15" s="121">
        <f>แปลผล1!BR15</f>
        <v>9</v>
      </c>
      <c r="S15" s="153" t="str">
        <f t="shared" si="6"/>
        <v>ปกติ</v>
      </c>
      <c r="T15" s="114">
        <f>แปลผล1!BV15</f>
        <v>20</v>
      </c>
      <c r="U15" s="65" t="str">
        <f t="shared" si="7"/>
        <v>ปกติ</v>
      </c>
      <c r="V15" s="121">
        <f>แปลผล1!BX15</f>
        <v>15</v>
      </c>
      <c r="W15" s="153" t="str">
        <f t="shared" si="8"/>
        <v>ปกติ</v>
      </c>
      <c r="X15" s="8"/>
    </row>
    <row r="16" spans="1:24" s="9" customFormat="1" ht="18" customHeight="1" thickBot="1">
      <c r="A16" s="39" t="s">
        <v>17</v>
      </c>
      <c r="B16" s="5" t="e">
        <f>กรอกคะแนน!#REF!</f>
        <v>#REF!</v>
      </c>
      <c r="C16" s="12" t="str">
        <f>กรอกคะแนน!C16</f>
        <v>1640</v>
      </c>
      <c r="D16" s="164" t="str">
        <f>[1]input1!D16</f>
        <v>เด็กชายณัฐภูมิ  ไร่นุ่น</v>
      </c>
      <c r="E16" s="94" t="str">
        <f>แปลผล2!E16</f>
        <v>หญิง</v>
      </c>
      <c r="F16" s="121">
        <f>แปลผล1!BG16</f>
        <v>17</v>
      </c>
      <c r="G16" s="153" t="str">
        <f t="shared" si="0"/>
        <v>ปกติ</v>
      </c>
      <c r="H16" s="114">
        <f>แปลผล1!BH16</f>
        <v>17</v>
      </c>
      <c r="I16" s="65" t="str">
        <f t="shared" si="1"/>
        <v>ปกติ</v>
      </c>
      <c r="J16" s="121">
        <f>แปลผล1!BI16</f>
        <v>21</v>
      </c>
      <c r="K16" s="153" t="str">
        <f t="shared" si="2"/>
        <v>ปกติ</v>
      </c>
      <c r="L16" s="114">
        <f>แปลผล1!BJ16</f>
        <v>16</v>
      </c>
      <c r="M16" s="65" t="str">
        <f t="shared" si="3"/>
        <v>ปกติ</v>
      </c>
      <c r="N16" s="121">
        <f>แปลผล1!BK16</f>
        <v>16</v>
      </c>
      <c r="O16" s="153" t="str">
        <f t="shared" si="4"/>
        <v>ปกติ</v>
      </c>
      <c r="P16" s="114">
        <f>แปลผล1!BN16</f>
        <v>15</v>
      </c>
      <c r="Q16" s="65" t="str">
        <f t="shared" si="5"/>
        <v>ปกติ</v>
      </c>
      <c r="R16" s="121">
        <f>แปลผล1!BR16</f>
        <v>11</v>
      </c>
      <c r="S16" s="153" t="str">
        <f t="shared" si="6"/>
        <v>ปกติ</v>
      </c>
      <c r="T16" s="114">
        <f>แปลผล1!BV16</f>
        <v>13</v>
      </c>
      <c r="U16" s="65" t="str">
        <f t="shared" si="7"/>
        <v>เสี่ยง/มีปัญหา</v>
      </c>
      <c r="V16" s="121">
        <f>แปลผล1!BX16</f>
        <v>15</v>
      </c>
      <c r="W16" s="153" t="str">
        <f t="shared" si="8"/>
        <v>ปกติ</v>
      </c>
      <c r="X16" s="8"/>
    </row>
    <row r="17" spans="1:49" s="9" customFormat="1" ht="18" customHeight="1" thickBot="1">
      <c r="A17" s="39" t="s">
        <v>18</v>
      </c>
      <c r="B17" s="5" t="str">
        <f>กรอกคะแนน!B17</f>
        <v>14</v>
      </c>
      <c r="C17" s="12" t="str">
        <f>กรอกคะแนน!C17</f>
        <v>1641</v>
      </c>
      <c r="D17" s="164" t="str">
        <f>[1]input1!D17</f>
        <v>เด็กชายปิยทัศน์  โพธิ์ไกร</v>
      </c>
      <c r="E17" s="94" t="str">
        <f>แปลผล2!E17</f>
        <v>หญิง</v>
      </c>
      <c r="F17" s="121">
        <f>แปลผล1!BG17</f>
        <v>17</v>
      </c>
      <c r="G17" s="153" t="str">
        <f t="shared" si="0"/>
        <v>ปกติ</v>
      </c>
      <c r="H17" s="114">
        <f>แปลผล1!BH17</f>
        <v>15</v>
      </c>
      <c r="I17" s="65" t="str">
        <f t="shared" si="1"/>
        <v>เสี่ยง/มีปัญหา</v>
      </c>
      <c r="J17" s="121">
        <f>แปลผล1!BI17</f>
        <v>20</v>
      </c>
      <c r="K17" s="153" t="str">
        <f t="shared" si="2"/>
        <v>ปกติ</v>
      </c>
      <c r="L17" s="114">
        <f>แปลผล1!BJ17</f>
        <v>18</v>
      </c>
      <c r="M17" s="65" t="str">
        <f t="shared" si="3"/>
        <v>ปกติ</v>
      </c>
      <c r="N17" s="121">
        <f>แปลผล1!BK17</f>
        <v>21</v>
      </c>
      <c r="O17" s="153" t="str">
        <f t="shared" si="4"/>
        <v>เสี่ยง/มีปัญหา</v>
      </c>
      <c r="P17" s="114">
        <f>แปลผล1!BN17</f>
        <v>17</v>
      </c>
      <c r="Q17" s="65" t="str">
        <f t="shared" si="5"/>
        <v>ปกติ</v>
      </c>
      <c r="R17" s="121">
        <f>แปลผล1!BR17</f>
        <v>13</v>
      </c>
      <c r="S17" s="153" t="str">
        <f t="shared" si="6"/>
        <v>ปกติ</v>
      </c>
      <c r="T17" s="114">
        <f>แปลผล1!BV17</f>
        <v>21</v>
      </c>
      <c r="U17" s="65" t="str">
        <f t="shared" si="7"/>
        <v>ปกติ</v>
      </c>
      <c r="V17" s="121">
        <f>แปลผล1!BX17</f>
        <v>16</v>
      </c>
      <c r="W17" s="153" t="str">
        <f t="shared" si="8"/>
        <v>ปกติ</v>
      </c>
      <c r="X17" s="8"/>
    </row>
    <row r="18" spans="1:49" s="9" customFormat="1" ht="18" customHeight="1" thickBot="1">
      <c r="A18" s="39" t="s">
        <v>19</v>
      </c>
      <c r="B18" s="5" t="str">
        <f>กรอกคะแนน!B18</f>
        <v>14</v>
      </c>
      <c r="C18" s="12" t="str">
        <f>กรอกคะแนน!C18</f>
        <v>1642</v>
      </c>
      <c r="D18" s="165" t="str">
        <f>[1]input1!D18</f>
        <v>เด็กชายพุฒิพงศ์  หมั่นเขตกิจ</v>
      </c>
      <c r="E18" s="94" t="str">
        <f>แปลผล2!E18</f>
        <v>หญิง</v>
      </c>
      <c r="F18" s="121">
        <f>แปลผล1!BG18</f>
        <v>18</v>
      </c>
      <c r="G18" s="153" t="str">
        <f t="shared" si="0"/>
        <v>ปกติ</v>
      </c>
      <c r="H18" s="114">
        <f>แปลผล1!BH18</f>
        <v>17</v>
      </c>
      <c r="I18" s="65" t="str">
        <f t="shared" si="1"/>
        <v>ปกติ</v>
      </c>
      <c r="J18" s="121">
        <f>แปลผล1!BI18</f>
        <v>21</v>
      </c>
      <c r="K18" s="153" t="str">
        <f t="shared" si="2"/>
        <v>ปกติ</v>
      </c>
      <c r="L18" s="114">
        <f>แปลผล1!BJ18</f>
        <v>17</v>
      </c>
      <c r="M18" s="65" t="str">
        <f t="shared" si="3"/>
        <v>ปกติ</v>
      </c>
      <c r="N18" s="121">
        <f>แปลผล1!BK18</f>
        <v>13</v>
      </c>
      <c r="O18" s="153" t="str">
        <f t="shared" si="4"/>
        <v>ปกติ</v>
      </c>
      <c r="P18" s="114">
        <f>แปลผล1!BN18</f>
        <v>12</v>
      </c>
      <c r="Q18" s="65" t="str">
        <f t="shared" si="5"/>
        <v>เสี่ยง/มีปัญหา</v>
      </c>
      <c r="R18" s="121">
        <f>แปลผล1!BR18</f>
        <v>10</v>
      </c>
      <c r="S18" s="153" t="str">
        <f t="shared" si="6"/>
        <v>ปกติ</v>
      </c>
      <c r="T18" s="114">
        <f>แปลผล1!BV18</f>
        <v>15</v>
      </c>
      <c r="U18" s="65" t="str">
        <f t="shared" si="7"/>
        <v>เสี่ยง/มีปัญหา</v>
      </c>
      <c r="V18" s="121">
        <f>แปลผล1!BX18</f>
        <v>16</v>
      </c>
      <c r="W18" s="153" t="str">
        <f t="shared" si="8"/>
        <v>ปกติ</v>
      </c>
      <c r="X18" s="8"/>
    </row>
    <row r="19" spans="1:49" s="9" customFormat="1" ht="18" customHeight="1" thickBot="1">
      <c r="A19" s="156" t="s">
        <v>20</v>
      </c>
      <c r="B19" s="5" t="str">
        <f>กรอกคะแนน!B19</f>
        <v>14</v>
      </c>
      <c r="C19" s="12" t="str">
        <f>กรอกคะแนน!C19</f>
        <v>1643</v>
      </c>
      <c r="D19" s="166" t="str">
        <f>[1]input1!D19</f>
        <v>เด็กชายนันทวัฒน์  บุษเกษม</v>
      </c>
      <c r="E19" s="94" t="str">
        <f>แปลผล2!E19</f>
        <v>หญิง</v>
      </c>
      <c r="F19" s="121">
        <f>แปลผล1!BG19</f>
        <v>20</v>
      </c>
      <c r="G19" s="153" t="str">
        <f t="shared" si="0"/>
        <v>เสี่ยง/มีปัญหา</v>
      </c>
      <c r="H19" s="114">
        <f>แปลผล1!BH19</f>
        <v>16</v>
      </c>
      <c r="I19" s="65" t="str">
        <f t="shared" si="1"/>
        <v>ปกติ</v>
      </c>
      <c r="J19" s="121">
        <f>แปลผล1!BI19</f>
        <v>22</v>
      </c>
      <c r="K19" s="153" t="str">
        <f t="shared" si="2"/>
        <v>ปกติ</v>
      </c>
      <c r="L19" s="114">
        <f>แปลผล1!BJ19</f>
        <v>19</v>
      </c>
      <c r="M19" s="65" t="str">
        <f t="shared" si="3"/>
        <v>ปกติ</v>
      </c>
      <c r="N19" s="121">
        <f>แปลผล1!BK19</f>
        <v>19</v>
      </c>
      <c r="O19" s="153" t="str">
        <f t="shared" si="4"/>
        <v>ปกติ</v>
      </c>
      <c r="P19" s="114">
        <f>แปลผล1!BN19</f>
        <v>16</v>
      </c>
      <c r="Q19" s="65" t="str">
        <f t="shared" si="5"/>
        <v>ปกติ</v>
      </c>
      <c r="R19" s="121">
        <f>แปลผล1!BR19</f>
        <v>14</v>
      </c>
      <c r="S19" s="153" t="str">
        <f t="shared" si="6"/>
        <v>เสี่ยง/มีปัญหา</v>
      </c>
      <c r="T19" s="114">
        <f>แปลผล1!BV19</f>
        <v>19</v>
      </c>
      <c r="U19" s="65" t="str">
        <f t="shared" si="7"/>
        <v>ปกติ</v>
      </c>
      <c r="V19" s="121">
        <f>แปลผล1!BX19</f>
        <v>16</v>
      </c>
      <c r="W19" s="153" t="str">
        <f t="shared" si="8"/>
        <v>ปกติ</v>
      </c>
      <c r="X19" s="8"/>
    </row>
    <row r="20" spans="1:49" s="9" customFormat="1" ht="18" customHeight="1" thickBot="1">
      <c r="A20" s="39" t="s">
        <v>21</v>
      </c>
      <c r="B20" s="5" t="str">
        <f>กรอกคะแนน!B20</f>
        <v>14</v>
      </c>
      <c r="C20" s="12" t="str">
        <f>กรอกคะแนน!C20</f>
        <v>1644</v>
      </c>
      <c r="D20" s="164" t="str">
        <f>[1]input1!D20</f>
        <v>เด็กชายภพธรรม  รับเพ็ชร์</v>
      </c>
      <c r="E20" s="94" t="str">
        <f>แปลผล2!E20</f>
        <v>หญิง</v>
      </c>
      <c r="F20" s="121">
        <f>แปลผล1!BG20</f>
        <v>15</v>
      </c>
      <c r="G20" s="153" t="str">
        <f t="shared" si="0"/>
        <v>ปกติ</v>
      </c>
      <c r="H20" s="114">
        <f>แปลผล1!BH20</f>
        <v>16</v>
      </c>
      <c r="I20" s="65" t="str">
        <f t="shared" si="1"/>
        <v>ปกติ</v>
      </c>
      <c r="J20" s="121">
        <f>แปลผล1!BI20</f>
        <v>21</v>
      </c>
      <c r="K20" s="153" t="str">
        <f t="shared" si="2"/>
        <v>ปกติ</v>
      </c>
      <c r="L20" s="114">
        <f>แปลผล1!BJ20</f>
        <v>17</v>
      </c>
      <c r="M20" s="65" t="str">
        <f t="shared" si="3"/>
        <v>ปกติ</v>
      </c>
      <c r="N20" s="121">
        <f>แปลผล1!BK20</f>
        <v>14</v>
      </c>
      <c r="O20" s="153" t="str">
        <f t="shared" si="4"/>
        <v>ปกติ</v>
      </c>
      <c r="P20" s="114">
        <f>แปลผล1!BN20</f>
        <v>15</v>
      </c>
      <c r="Q20" s="65" t="str">
        <f t="shared" si="5"/>
        <v>ปกติ</v>
      </c>
      <c r="R20" s="121">
        <f>แปลผล1!BR20</f>
        <v>13</v>
      </c>
      <c r="S20" s="153" t="str">
        <f t="shared" si="6"/>
        <v>ปกติ</v>
      </c>
      <c r="T20" s="114">
        <f>แปลผล1!BV20</f>
        <v>17</v>
      </c>
      <c r="U20" s="65" t="str">
        <f t="shared" si="7"/>
        <v>ปกติ</v>
      </c>
      <c r="V20" s="121">
        <f>แปลผล1!BX20</f>
        <v>16</v>
      </c>
      <c r="W20" s="153" t="str">
        <f t="shared" si="8"/>
        <v>ปกติ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s="9" customFormat="1" ht="18" customHeight="1" thickBot="1">
      <c r="A21" s="39" t="s">
        <v>22</v>
      </c>
      <c r="B21" s="5" t="str">
        <f>กรอกคะแนน!B21</f>
        <v>14</v>
      </c>
      <c r="C21" s="12" t="str">
        <f>กรอกคะแนน!C21</f>
        <v>1645</v>
      </c>
      <c r="D21" s="164" t="str">
        <f>[1]input1!D21</f>
        <v>เด็กชายภัทรวรรธน์  พิมพขันธ์</v>
      </c>
      <c r="E21" s="94" t="str">
        <f>แปลผล2!E21</f>
        <v>หญิง</v>
      </c>
      <c r="F21" s="121">
        <f>แปลผล1!BG21</f>
        <v>20</v>
      </c>
      <c r="G21" s="153" t="str">
        <f t="shared" si="0"/>
        <v>เสี่ยง/มีปัญหา</v>
      </c>
      <c r="H21" s="114">
        <f>แปลผล1!BH21</f>
        <v>18</v>
      </c>
      <c r="I21" s="65" t="str">
        <f t="shared" si="1"/>
        <v>ปกติ</v>
      </c>
      <c r="J21" s="121">
        <f>แปลผล1!BI21</f>
        <v>21</v>
      </c>
      <c r="K21" s="153" t="str">
        <f t="shared" si="2"/>
        <v>ปกติ</v>
      </c>
      <c r="L21" s="114">
        <f>แปลผล1!BJ21</f>
        <v>19</v>
      </c>
      <c r="M21" s="65" t="str">
        <f t="shared" si="3"/>
        <v>ปกติ</v>
      </c>
      <c r="N21" s="121">
        <f>แปลผล1!BK21</f>
        <v>15</v>
      </c>
      <c r="O21" s="153" t="str">
        <f t="shared" si="4"/>
        <v>ปกติ</v>
      </c>
      <c r="P21" s="114">
        <f>แปลผล1!BN21</f>
        <v>16</v>
      </c>
      <c r="Q21" s="65" t="str">
        <f t="shared" si="5"/>
        <v>ปกติ</v>
      </c>
      <c r="R21" s="121">
        <f>แปลผล1!BR21</f>
        <v>7</v>
      </c>
      <c r="S21" s="153" t="str">
        <f t="shared" si="6"/>
        <v>เสี่ยง/มีปัญหา</v>
      </c>
      <c r="T21" s="114">
        <f>แปลผล1!BV21</f>
        <v>17</v>
      </c>
      <c r="U21" s="65" t="str">
        <f t="shared" si="7"/>
        <v>ปกติ</v>
      </c>
      <c r="V21" s="121">
        <f>แปลผล1!BX21</f>
        <v>16</v>
      </c>
      <c r="W21" s="153" t="str">
        <f t="shared" si="8"/>
        <v>ปกติ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9" customFormat="1" ht="18" customHeight="1" thickBot="1">
      <c r="A22" s="39" t="s">
        <v>23</v>
      </c>
      <c r="B22" s="5" t="str">
        <f>กรอกคะแนน!B22</f>
        <v>14</v>
      </c>
      <c r="C22" s="12" t="str">
        <f>กรอกคะแนน!C22</f>
        <v>1646</v>
      </c>
      <c r="D22" s="164" t="str">
        <f>[1]input1!D22</f>
        <v>เด็กชายภาณุวัฒน์  พิพัฒน์งาม</v>
      </c>
      <c r="E22" s="94" t="str">
        <f>แปลผล2!E22</f>
        <v>หญิง</v>
      </c>
      <c r="F22" s="121">
        <f>แปลผล1!BG22</f>
        <v>16</v>
      </c>
      <c r="G22" s="153" t="str">
        <f t="shared" si="0"/>
        <v>ปกติ</v>
      </c>
      <c r="H22" s="114">
        <f>แปลผล1!BH22</f>
        <v>14</v>
      </c>
      <c r="I22" s="65" t="str">
        <f t="shared" si="1"/>
        <v>เสี่ยง/มีปัญหา</v>
      </c>
      <c r="J22" s="121">
        <f>แปลผล1!BI22</f>
        <v>21</v>
      </c>
      <c r="K22" s="153" t="str">
        <f t="shared" si="2"/>
        <v>ปกติ</v>
      </c>
      <c r="L22" s="114">
        <f>แปลผล1!BJ22</f>
        <v>15</v>
      </c>
      <c r="M22" s="65" t="str">
        <f t="shared" si="3"/>
        <v>ปกติ</v>
      </c>
      <c r="N22" s="121">
        <f>แปลผล1!BK22</f>
        <v>15</v>
      </c>
      <c r="O22" s="153" t="str">
        <f t="shared" si="4"/>
        <v>ปกติ</v>
      </c>
      <c r="P22" s="114">
        <f>แปลผล1!BN22</f>
        <v>19</v>
      </c>
      <c r="Q22" s="65" t="str">
        <f t="shared" si="5"/>
        <v>ปกติ</v>
      </c>
      <c r="R22" s="121">
        <f>แปลผล1!BR22</f>
        <v>11</v>
      </c>
      <c r="S22" s="153" t="str">
        <f t="shared" si="6"/>
        <v>ปกติ</v>
      </c>
      <c r="T22" s="114">
        <f>แปลผล1!BV22</f>
        <v>19</v>
      </c>
      <c r="U22" s="65" t="str">
        <f t="shared" si="7"/>
        <v>ปกติ</v>
      </c>
      <c r="V22" s="121">
        <f>แปลผล1!BX22</f>
        <v>15</v>
      </c>
      <c r="W22" s="153" t="str">
        <f t="shared" si="8"/>
        <v>ปกติ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s="9" customFormat="1" ht="18" customHeight="1" thickBot="1">
      <c r="A23" s="39" t="s">
        <v>24</v>
      </c>
      <c r="B23" s="5" t="str">
        <f>กรอกคะแนน!B23</f>
        <v>14</v>
      </c>
      <c r="C23" s="12" t="str">
        <f>กรอกคะแนน!C23</f>
        <v>1647</v>
      </c>
      <c r="D23" s="168" t="str">
        <f>[1]input1!D23</f>
        <v>เด็กชายอนันดา แอธน</v>
      </c>
      <c r="E23" s="94" t="str">
        <f>แปลผล2!E23</f>
        <v>หญิง</v>
      </c>
      <c r="F23" s="121">
        <f>แปลผล1!BG23</f>
        <v>18</v>
      </c>
      <c r="G23" s="153" t="str">
        <f t="shared" si="0"/>
        <v>ปกติ</v>
      </c>
      <c r="H23" s="114">
        <f>แปลผล1!BH23</f>
        <v>20</v>
      </c>
      <c r="I23" s="65" t="str">
        <f t="shared" si="1"/>
        <v>ปกติ</v>
      </c>
      <c r="J23" s="121">
        <f>แปลผล1!BI23</f>
        <v>21</v>
      </c>
      <c r="K23" s="153" t="str">
        <f t="shared" si="2"/>
        <v>ปกติ</v>
      </c>
      <c r="L23" s="114">
        <f>แปลผล1!BJ23</f>
        <v>20</v>
      </c>
      <c r="M23" s="65" t="str">
        <f t="shared" si="3"/>
        <v>ปกติ</v>
      </c>
      <c r="N23" s="121">
        <f>แปลผล1!BK23</f>
        <v>15</v>
      </c>
      <c r="O23" s="153" t="str">
        <f t="shared" si="4"/>
        <v>ปกติ</v>
      </c>
      <c r="P23" s="114">
        <f>แปลผล1!BN23</f>
        <v>13</v>
      </c>
      <c r="Q23" s="65" t="str">
        <f t="shared" si="5"/>
        <v>เสี่ยง/มีปัญหา</v>
      </c>
      <c r="R23" s="121">
        <f>แปลผล1!BR23</f>
        <v>10</v>
      </c>
      <c r="S23" s="153" t="str">
        <f t="shared" si="6"/>
        <v>ปกติ</v>
      </c>
      <c r="T23" s="114">
        <f>แปลผล1!BV23</f>
        <v>24</v>
      </c>
      <c r="U23" s="65" t="str">
        <f t="shared" si="7"/>
        <v>เสี่ยง/มีปัญหา</v>
      </c>
      <c r="V23" s="121">
        <f>แปลผล1!BX23</f>
        <v>17</v>
      </c>
      <c r="W23" s="153" t="str">
        <f t="shared" si="8"/>
        <v>ปกติ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s="9" customFormat="1" ht="18" customHeight="1" thickBot="1">
      <c r="A24" s="39" t="s">
        <v>25</v>
      </c>
      <c r="B24" s="5" t="str">
        <f>กรอกคะแนน!B24</f>
        <v>14</v>
      </c>
      <c r="C24" s="12" t="str">
        <f>กรอกคะแนน!C24</f>
        <v>1648</v>
      </c>
      <c r="D24" s="166" t="str">
        <f>[1]input1!D24</f>
        <v>เด็กชายอาทิตย์ทัศน์  บุญพูลเกิด</v>
      </c>
      <c r="E24" s="94" t="str">
        <f>แปลผล2!E24</f>
        <v>หญิง</v>
      </c>
      <c r="F24" s="121">
        <f>แปลผล1!BG24</f>
        <v>12</v>
      </c>
      <c r="G24" s="153" t="str">
        <f t="shared" si="0"/>
        <v>เสี่ยง/มีปัญหา</v>
      </c>
      <c r="H24" s="114">
        <f>แปลผล1!BH24</f>
        <v>20</v>
      </c>
      <c r="I24" s="65" t="str">
        <f t="shared" si="1"/>
        <v>ปกติ</v>
      </c>
      <c r="J24" s="121">
        <f>แปลผล1!BI24</f>
        <v>21</v>
      </c>
      <c r="K24" s="153" t="str">
        <f t="shared" si="2"/>
        <v>ปกติ</v>
      </c>
      <c r="L24" s="114">
        <f>แปลผล1!BJ24</f>
        <v>19</v>
      </c>
      <c r="M24" s="65" t="str">
        <f t="shared" si="3"/>
        <v>ปกติ</v>
      </c>
      <c r="N24" s="121">
        <f>แปลผล1!BK24</f>
        <v>19</v>
      </c>
      <c r="O24" s="153" t="str">
        <f t="shared" si="4"/>
        <v>ปกติ</v>
      </c>
      <c r="P24" s="114">
        <f>แปลผล1!BN24</f>
        <v>17</v>
      </c>
      <c r="Q24" s="65" t="str">
        <f t="shared" si="5"/>
        <v>ปกติ</v>
      </c>
      <c r="R24" s="121">
        <f>แปลผล1!BR24</f>
        <v>13</v>
      </c>
      <c r="S24" s="153" t="str">
        <f t="shared" si="6"/>
        <v>ปกติ</v>
      </c>
      <c r="T24" s="114">
        <f>แปลผล1!BV24</f>
        <v>22</v>
      </c>
      <c r="U24" s="65" t="str">
        <f t="shared" si="7"/>
        <v>ปกติ</v>
      </c>
      <c r="V24" s="121">
        <f>แปลผล1!BX24</f>
        <v>18</v>
      </c>
      <c r="W24" s="153" t="str">
        <f t="shared" si="8"/>
        <v>ปกติ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s="9" customFormat="1" ht="18" customHeight="1" thickBot="1">
      <c r="A25" s="39" t="s">
        <v>26</v>
      </c>
      <c r="B25" s="5" t="str">
        <f>กรอกคะแนน!B25</f>
        <v>14</v>
      </c>
      <c r="C25" s="12" t="str">
        <f>กรอกคะแนน!C25</f>
        <v>1649</v>
      </c>
      <c r="D25" s="164" t="str">
        <f>[1]input1!D25</f>
        <v>เด็กหญิงจิราพร  ภู่สงค์</v>
      </c>
      <c r="E25" s="94" t="str">
        <f>แปลผล2!E25</f>
        <v>หญิง</v>
      </c>
      <c r="F25" s="121">
        <f>แปลผล1!BG25</f>
        <v>17</v>
      </c>
      <c r="G25" s="153" t="str">
        <f t="shared" si="0"/>
        <v>ปกติ</v>
      </c>
      <c r="H25" s="114">
        <f>แปลผล1!BH25</f>
        <v>18</v>
      </c>
      <c r="I25" s="65" t="str">
        <f t="shared" si="1"/>
        <v>ปกติ</v>
      </c>
      <c r="J25" s="121">
        <f>แปลผล1!BI25</f>
        <v>21</v>
      </c>
      <c r="K25" s="153" t="str">
        <f t="shared" si="2"/>
        <v>ปกติ</v>
      </c>
      <c r="L25" s="114">
        <f>แปลผล1!BJ25</f>
        <v>19</v>
      </c>
      <c r="M25" s="65" t="str">
        <f t="shared" si="3"/>
        <v>ปกติ</v>
      </c>
      <c r="N25" s="121">
        <f>แปลผล1!BK25</f>
        <v>17</v>
      </c>
      <c r="O25" s="153" t="str">
        <f t="shared" si="4"/>
        <v>ปกติ</v>
      </c>
      <c r="P25" s="114">
        <f>แปลผล1!BN25</f>
        <v>18</v>
      </c>
      <c r="Q25" s="65" t="str">
        <f t="shared" si="5"/>
        <v>ปกติ</v>
      </c>
      <c r="R25" s="121">
        <f>แปลผล1!BR25</f>
        <v>10</v>
      </c>
      <c r="S25" s="153" t="str">
        <f t="shared" si="6"/>
        <v>ปกติ</v>
      </c>
      <c r="T25" s="114">
        <f>แปลผล1!BV25</f>
        <v>22</v>
      </c>
      <c r="U25" s="65" t="str">
        <f t="shared" si="7"/>
        <v>ปกติ</v>
      </c>
      <c r="V25" s="121">
        <f>แปลผล1!BX25</f>
        <v>17</v>
      </c>
      <c r="W25" s="153" t="str">
        <f t="shared" si="8"/>
        <v>ปกติ</v>
      </c>
    </row>
    <row r="26" spans="1:49" s="9" customFormat="1" ht="18" customHeight="1" thickBot="1">
      <c r="A26" s="39" t="s">
        <v>27</v>
      </c>
      <c r="B26" s="5" t="str">
        <f>กรอกคะแนน!B26</f>
        <v>14</v>
      </c>
      <c r="C26" s="12" t="str">
        <f>กรอกคะแนน!C26</f>
        <v>1650</v>
      </c>
      <c r="D26" s="164" t="str">
        <f>[1]input1!D26</f>
        <v>เด็กหญิงฐิติมา  ฟักทอง</v>
      </c>
      <c r="E26" s="94" t="str">
        <f>แปลผล2!E26</f>
        <v>ชาย</v>
      </c>
      <c r="F26" s="121">
        <f>แปลผล1!BG26</f>
        <v>17</v>
      </c>
      <c r="G26" s="153" t="str">
        <f t="shared" si="0"/>
        <v>ปกติ</v>
      </c>
      <c r="H26" s="114">
        <f>แปลผล1!BH26</f>
        <v>15</v>
      </c>
      <c r="I26" s="65" t="str">
        <f t="shared" si="1"/>
        <v>เสี่ยง/มีปัญหา</v>
      </c>
      <c r="J26" s="121">
        <f>แปลผล1!BI26</f>
        <v>21</v>
      </c>
      <c r="K26" s="153" t="str">
        <f t="shared" si="2"/>
        <v>ปกติ</v>
      </c>
      <c r="L26" s="114">
        <f>แปลผล1!BJ26</f>
        <v>13</v>
      </c>
      <c r="M26" s="65" t="str">
        <f t="shared" si="3"/>
        <v>เสี่ยง/มีปัญหา</v>
      </c>
      <c r="N26" s="121">
        <f>แปลผล1!BK26</f>
        <v>15</v>
      </c>
      <c r="O26" s="153" t="str">
        <f t="shared" si="4"/>
        <v>ปกติ</v>
      </c>
      <c r="P26" s="114">
        <f>แปลผล1!BN26</f>
        <v>15</v>
      </c>
      <c r="Q26" s="65" t="str">
        <f t="shared" si="5"/>
        <v>ปกติ</v>
      </c>
      <c r="R26" s="121">
        <f>แปลผล1!BR26</f>
        <v>8</v>
      </c>
      <c r="S26" s="153" t="str">
        <f t="shared" si="6"/>
        <v>เสี่ยง/มีปัญหา</v>
      </c>
      <c r="T26" s="114">
        <f>แปลผล1!BV26</f>
        <v>22</v>
      </c>
      <c r="U26" s="65" t="str">
        <f t="shared" si="7"/>
        <v>ปกติ</v>
      </c>
      <c r="V26" s="121">
        <f>แปลผล1!BX26</f>
        <v>15</v>
      </c>
      <c r="W26" s="153" t="str">
        <f t="shared" si="8"/>
        <v>ปกติ</v>
      </c>
    </row>
    <row r="27" spans="1:49" s="9" customFormat="1" ht="18" customHeight="1" thickBot="1">
      <c r="A27" s="39" t="s">
        <v>28</v>
      </c>
      <c r="B27" s="5" t="str">
        <f>กรอกคะแนน!B27</f>
        <v>14</v>
      </c>
      <c r="C27" s="12" t="str">
        <f>กรอกคะแนน!C27</f>
        <v>1651</v>
      </c>
      <c r="D27" s="164" t="str">
        <f>[1]input1!D27</f>
        <v>เด็กหญิงเพชรอัมพร  พาสมบูรณ์</v>
      </c>
      <c r="E27" s="94" t="str">
        <f>แปลผล2!E27</f>
        <v>ชาย</v>
      </c>
      <c r="F27" s="121">
        <f>แปลผล1!BG27</f>
        <v>17</v>
      </c>
      <c r="G27" s="153" t="str">
        <f t="shared" si="0"/>
        <v>ปกติ</v>
      </c>
      <c r="H27" s="114">
        <f>แปลผล1!BH27</f>
        <v>20</v>
      </c>
      <c r="I27" s="65" t="str">
        <f t="shared" si="1"/>
        <v>ปกติ</v>
      </c>
      <c r="J27" s="121">
        <f>แปลผล1!BI27</f>
        <v>22</v>
      </c>
      <c r="K27" s="153" t="str">
        <f t="shared" si="2"/>
        <v>ปกติ</v>
      </c>
      <c r="L27" s="114">
        <f>แปลผล1!BJ27</f>
        <v>14</v>
      </c>
      <c r="M27" s="65" t="str">
        <f t="shared" si="3"/>
        <v>ปกติ</v>
      </c>
      <c r="N27" s="121">
        <f>แปลผล1!BK27</f>
        <v>16</v>
      </c>
      <c r="O27" s="153" t="str">
        <f t="shared" si="4"/>
        <v>ปกติ</v>
      </c>
      <c r="P27" s="114">
        <f>แปลผล1!BN27</f>
        <v>15</v>
      </c>
      <c r="Q27" s="65" t="str">
        <f t="shared" si="5"/>
        <v>ปกติ</v>
      </c>
      <c r="R27" s="121">
        <f>แปลผล1!BR27</f>
        <v>9</v>
      </c>
      <c r="S27" s="153" t="str">
        <f t="shared" si="6"/>
        <v>ปกติ</v>
      </c>
      <c r="T27" s="114">
        <f>แปลผล1!BV27</f>
        <v>22</v>
      </c>
      <c r="U27" s="65" t="str">
        <f t="shared" si="7"/>
        <v>ปกติ</v>
      </c>
      <c r="V27" s="121">
        <f>แปลผล1!BX27</f>
        <v>13</v>
      </c>
      <c r="W27" s="153" t="str">
        <f t="shared" si="8"/>
        <v>เสี่ยง/มีปัญหา</v>
      </c>
    </row>
    <row r="28" spans="1:49" s="9" customFormat="1" ht="18" customHeight="1" thickBot="1">
      <c r="A28" s="39" t="s">
        <v>29</v>
      </c>
      <c r="B28" s="5" t="str">
        <f>กรอกคะแนน!B28</f>
        <v>14</v>
      </c>
      <c r="C28" s="12" t="str">
        <f>กรอกคะแนน!C28</f>
        <v>1652</v>
      </c>
      <c r="D28" s="168" t="str">
        <f>[1]input1!D28</f>
        <v>เด็กหญิงวิลาสินี  วาระจิตร</v>
      </c>
      <c r="E28" s="94" t="str">
        <f>แปลผล2!E28</f>
        <v>ชาย</v>
      </c>
      <c r="F28" s="121">
        <f>แปลผล1!BG28</f>
        <v>17</v>
      </c>
      <c r="G28" s="153" t="str">
        <f t="shared" si="0"/>
        <v>ปกติ</v>
      </c>
      <c r="H28" s="114">
        <f>แปลผล1!BH28</f>
        <v>15</v>
      </c>
      <c r="I28" s="65" t="str">
        <f t="shared" si="1"/>
        <v>เสี่ยง/มีปัญหา</v>
      </c>
      <c r="J28" s="121">
        <f>แปลผล1!BI28</f>
        <v>19</v>
      </c>
      <c r="K28" s="153" t="str">
        <f t="shared" si="2"/>
        <v>ปกติ</v>
      </c>
      <c r="L28" s="114">
        <f>แปลผล1!BJ28</f>
        <v>18</v>
      </c>
      <c r="M28" s="65" t="str">
        <f t="shared" si="3"/>
        <v>ปกติ</v>
      </c>
      <c r="N28" s="121">
        <f>แปลผล1!BK28</f>
        <v>16</v>
      </c>
      <c r="O28" s="153" t="str">
        <f t="shared" si="4"/>
        <v>ปกติ</v>
      </c>
      <c r="P28" s="114">
        <f>แปลผล1!BN28</f>
        <v>16</v>
      </c>
      <c r="Q28" s="65" t="str">
        <f t="shared" si="5"/>
        <v>ปกติ</v>
      </c>
      <c r="R28" s="121">
        <f>แปลผล1!BR28</f>
        <v>12</v>
      </c>
      <c r="S28" s="153" t="str">
        <f t="shared" si="6"/>
        <v>ปกติ</v>
      </c>
      <c r="T28" s="114">
        <f>แปลผล1!BV28</f>
        <v>18</v>
      </c>
      <c r="U28" s="65" t="str">
        <f t="shared" si="7"/>
        <v>ปกติ</v>
      </c>
      <c r="V28" s="121">
        <f>แปลผล1!BX28</f>
        <v>16</v>
      </c>
      <c r="W28" s="153" t="str">
        <f t="shared" si="8"/>
        <v>ปกติ</v>
      </c>
    </row>
    <row r="29" spans="1:49" s="9" customFormat="1" ht="18" customHeight="1" thickBot="1">
      <c r="A29" s="39" t="s">
        <v>30</v>
      </c>
      <c r="B29" s="5" t="str">
        <f>กรอกคะแนน!B29</f>
        <v>14</v>
      </c>
      <c r="C29" s="12" t="str">
        <f>กรอกคะแนน!C29</f>
        <v>1653</v>
      </c>
      <c r="D29" s="166" t="str">
        <f>[1]input1!D29</f>
        <v>เด็กหญิงโศรตรีย์  ไทยเมือง</v>
      </c>
      <c r="E29" s="94" t="str">
        <f>แปลผล2!E29</f>
        <v>ชาย</v>
      </c>
      <c r="F29" s="121">
        <f>แปลผล1!BG29</f>
        <v>19</v>
      </c>
      <c r="G29" s="153" t="str">
        <f t="shared" si="0"/>
        <v>เสี่ยง/มีปัญหา</v>
      </c>
      <c r="H29" s="114">
        <f>แปลผล1!BH29</f>
        <v>18</v>
      </c>
      <c r="I29" s="65" t="str">
        <f t="shared" si="1"/>
        <v>ปกติ</v>
      </c>
      <c r="J29" s="121">
        <f>แปลผล1!BI29</f>
        <v>22</v>
      </c>
      <c r="K29" s="153" t="str">
        <f t="shared" si="2"/>
        <v>ปกติ</v>
      </c>
      <c r="L29" s="114">
        <f>แปลผล1!BJ29</f>
        <v>21</v>
      </c>
      <c r="M29" s="65" t="str">
        <f t="shared" si="3"/>
        <v>เสี่ยง/มีปัญหา</v>
      </c>
      <c r="N29" s="121">
        <f>แปลผล1!BK29</f>
        <v>16</v>
      </c>
      <c r="O29" s="153" t="str">
        <f t="shared" si="4"/>
        <v>ปกติ</v>
      </c>
      <c r="P29" s="114">
        <f>แปลผล1!BN29</f>
        <v>16</v>
      </c>
      <c r="Q29" s="65" t="str">
        <f t="shared" si="5"/>
        <v>ปกติ</v>
      </c>
      <c r="R29" s="121">
        <f>แปลผล1!BR29</f>
        <v>12</v>
      </c>
      <c r="S29" s="153" t="str">
        <f t="shared" si="6"/>
        <v>ปกติ</v>
      </c>
      <c r="T29" s="114">
        <f>แปลผล1!BV29</f>
        <v>18</v>
      </c>
      <c r="U29" s="65" t="str">
        <f t="shared" si="7"/>
        <v>ปกติ</v>
      </c>
      <c r="V29" s="121">
        <f>แปลผล1!BX29</f>
        <v>16</v>
      </c>
      <c r="W29" s="153" t="str">
        <f t="shared" si="8"/>
        <v>ปกติ</v>
      </c>
    </row>
    <row r="30" spans="1:49" s="9" customFormat="1" ht="18" customHeight="1" thickBot="1">
      <c r="A30" s="39" t="s">
        <v>31</v>
      </c>
      <c r="B30" s="5" t="str">
        <f>กรอกคะแนน!B30</f>
        <v>14</v>
      </c>
      <c r="C30" s="12" t="str">
        <f>กรอกคะแนน!C30</f>
        <v>1654</v>
      </c>
      <c r="D30" s="164" t="str">
        <f>[1]input1!D30</f>
        <v>เด็กหญิงสาวิตตรี  สุขเกษม</v>
      </c>
      <c r="E30" s="94" t="str">
        <f>แปลผล2!E30</f>
        <v>ชาย</v>
      </c>
      <c r="F30" s="121">
        <f>แปลผล1!BG30</f>
        <v>14</v>
      </c>
      <c r="G30" s="153" t="str">
        <f t="shared" si="0"/>
        <v>ปกติ</v>
      </c>
      <c r="H30" s="114">
        <f>แปลผล1!BH30</f>
        <v>17</v>
      </c>
      <c r="I30" s="65" t="str">
        <f t="shared" si="1"/>
        <v>ปกติ</v>
      </c>
      <c r="J30" s="121">
        <f>แปลผล1!BI30</f>
        <v>16</v>
      </c>
      <c r="K30" s="153" t="str">
        <f t="shared" si="2"/>
        <v>ปกติ</v>
      </c>
      <c r="L30" s="114">
        <f>แปลผล1!BJ30</f>
        <v>16</v>
      </c>
      <c r="M30" s="65" t="str">
        <f t="shared" si="3"/>
        <v>ปกติ</v>
      </c>
      <c r="N30" s="121">
        <f>แปลผล1!BK30</f>
        <v>14</v>
      </c>
      <c r="O30" s="153" t="str">
        <f t="shared" si="4"/>
        <v>ปกติ</v>
      </c>
      <c r="P30" s="114">
        <f>แปลผล1!BN30</f>
        <v>15</v>
      </c>
      <c r="Q30" s="65" t="str">
        <f t="shared" si="5"/>
        <v>ปกติ</v>
      </c>
      <c r="R30" s="121">
        <f>แปลผล1!BR30</f>
        <v>10</v>
      </c>
      <c r="S30" s="153" t="str">
        <f t="shared" si="6"/>
        <v>ปกติ</v>
      </c>
      <c r="T30" s="114">
        <f>แปลผล1!BV30</f>
        <v>19</v>
      </c>
      <c r="U30" s="65" t="str">
        <f t="shared" si="7"/>
        <v>ปกติ</v>
      </c>
      <c r="V30" s="121">
        <f>แปลผล1!BX30</f>
        <v>16</v>
      </c>
      <c r="W30" s="153" t="str">
        <f t="shared" si="8"/>
        <v>ปกติ</v>
      </c>
    </row>
    <row r="31" spans="1:49" s="9" customFormat="1" ht="18" customHeight="1" thickBot="1">
      <c r="A31" s="157" t="s">
        <v>32</v>
      </c>
      <c r="B31" s="5" t="str">
        <f>กรอกคะแนน!B31</f>
        <v>14</v>
      </c>
      <c r="C31" s="21" t="str">
        <f>กรอกคะแนน!C31</f>
        <v>1655</v>
      </c>
      <c r="D31" s="164" t="str">
        <f>[1]input1!D31</f>
        <v>เด็กหญิงสุวรรณวลี  ปักษาสุข</v>
      </c>
      <c r="E31" s="101" t="str">
        <f>แปลผล2!E31</f>
        <v>ชาย</v>
      </c>
      <c r="F31" s="122">
        <f>แปลผล1!BG31</f>
        <v>14</v>
      </c>
      <c r="G31" s="153" t="str">
        <f t="shared" si="0"/>
        <v>ปกติ</v>
      </c>
      <c r="H31" s="119">
        <f>แปลผล1!BH31</f>
        <v>16</v>
      </c>
      <c r="I31" s="69" t="str">
        <f t="shared" si="1"/>
        <v>ปกติ</v>
      </c>
      <c r="J31" s="122">
        <f>แปลผล1!BI31</f>
        <v>16</v>
      </c>
      <c r="K31" s="154" t="str">
        <f t="shared" si="2"/>
        <v>ปกติ</v>
      </c>
      <c r="L31" s="119">
        <f>แปลผล1!BJ31</f>
        <v>14</v>
      </c>
      <c r="M31" s="69" t="str">
        <f t="shared" si="3"/>
        <v>ปกติ</v>
      </c>
      <c r="N31" s="122">
        <f>แปลผล1!BK31</f>
        <v>14</v>
      </c>
      <c r="O31" s="154" t="str">
        <f t="shared" si="4"/>
        <v>ปกติ</v>
      </c>
      <c r="P31" s="119">
        <f>แปลผล1!BN31</f>
        <v>15</v>
      </c>
      <c r="Q31" s="69" t="str">
        <f t="shared" si="5"/>
        <v>ปกติ</v>
      </c>
      <c r="R31" s="122">
        <f>แปลผล1!BR31</f>
        <v>10</v>
      </c>
      <c r="S31" s="154" t="str">
        <f t="shared" si="6"/>
        <v>ปกติ</v>
      </c>
      <c r="T31" s="119">
        <f>แปลผล1!BV31</f>
        <v>19</v>
      </c>
      <c r="U31" s="69" t="str">
        <f t="shared" si="7"/>
        <v>ปกติ</v>
      </c>
      <c r="V31" s="122">
        <f>แปลผล1!BX31</f>
        <v>16</v>
      </c>
      <c r="W31" s="154" t="str">
        <f t="shared" si="8"/>
        <v>ปกติ</v>
      </c>
    </row>
    <row r="32" spans="1:49" s="9" customFormat="1" ht="18" customHeight="1" thickBot="1">
      <c r="A32" s="136" t="s">
        <v>33</v>
      </c>
      <c r="B32" s="5" t="str">
        <f>กรอกคะแนน!B32</f>
        <v>14</v>
      </c>
      <c r="C32" s="158" t="s">
        <v>140</v>
      </c>
      <c r="D32" s="164" t="str">
        <f>[1]input1!D32</f>
        <v>เด็กหญิงกัณณิกา  พูนพิทักษ์</v>
      </c>
      <c r="E32" s="98" t="s">
        <v>146</v>
      </c>
      <c r="F32" s="67"/>
      <c r="G32" s="153" t="str">
        <f t="shared" si="0"/>
        <v>เสี่ยง/มีปัญหา</v>
      </c>
      <c r="H32" s="114">
        <f>แปลผล1!BH32</f>
        <v>16</v>
      </c>
      <c r="I32" s="65" t="str">
        <f t="shared" ref="I32:I35" si="9">IF(H32&lt;16,"เสี่ยง/มีปัญหา",IF(H32&gt;20,"เสี่ยง/มีปัญหา","ปกติ"))</f>
        <v>ปกติ</v>
      </c>
      <c r="J32" s="121">
        <f>แปลผล1!BI32</f>
        <v>16</v>
      </c>
      <c r="K32" s="153" t="str">
        <f t="shared" ref="K32:K35" si="10">IF(J32&lt;16,"เสี่ยง/มีปัญหา",IF(J32&gt;22,"เสี่ยง/มีปัญหา","ปกติ"))</f>
        <v>ปกติ</v>
      </c>
      <c r="L32" s="114">
        <f>แปลผล1!BJ32</f>
        <v>14</v>
      </c>
      <c r="M32" s="65" t="str">
        <f t="shared" ref="M32:M35" si="11">IF(L32&lt;14,"เสี่ยง/มีปัญหา",IF(L32&gt;20,"เสี่ยง/มีปัญหา","ปกติ"))</f>
        <v>ปกติ</v>
      </c>
      <c r="N32" s="121">
        <f>แปลผล1!BK32</f>
        <v>14</v>
      </c>
      <c r="O32" s="153" t="str">
        <f t="shared" ref="O32:O35" si="12">IF(N32&lt;13,"เสี่ยง/มีปัญหา",IF(N32&gt;19,"เสี่ยง/มีปัญหา","ปกติ"))</f>
        <v>ปกติ</v>
      </c>
      <c r="P32" s="114">
        <f>แปลผล1!BN32</f>
        <v>15</v>
      </c>
      <c r="Q32" s="65" t="str">
        <f t="shared" ref="Q32:Q35" si="13">IF(P32&lt;14,"เสี่ยง/มีปัญหา",IF(P32&gt;20,"เสี่ยง/มีปัญหา","ปกติ"))</f>
        <v>ปกติ</v>
      </c>
      <c r="R32" s="121">
        <f>แปลผล1!BR32</f>
        <v>10</v>
      </c>
      <c r="S32" s="153" t="str">
        <f t="shared" ref="S32:S35" si="14">IF(R32&lt;9,"เสี่ยง/มีปัญหา",IF(R32&gt;13,"เสี่ยง/มีปัญหา","ปกติ"))</f>
        <v>ปกติ</v>
      </c>
      <c r="T32" s="114">
        <f>แปลผล1!BV32</f>
        <v>19</v>
      </c>
      <c r="U32" s="65" t="str">
        <f t="shared" ref="U32:U35" si="15">IF(T32&lt;16,"เสี่ยง/มีปัญหา",IF(T32&gt;22,"เสี่ยง/มีปัญหา","ปกติ"))</f>
        <v>ปกติ</v>
      </c>
      <c r="V32" s="121">
        <f>แปลผล1!BX32</f>
        <v>16</v>
      </c>
      <c r="W32" s="153" t="str">
        <f t="shared" ref="W32:W35" si="16">IF(V32&lt;15,"เสี่ยง/มีปัญหา",IF(V32&gt;21,"เสี่ยง/มีปัญหา","ปกติ"))</f>
        <v>ปกติ</v>
      </c>
    </row>
    <row r="33" spans="1:23" s="9" customFormat="1" ht="18" customHeight="1" thickBot="1">
      <c r="A33" s="126" t="s">
        <v>34</v>
      </c>
      <c r="B33" s="5" t="str">
        <f>กรอกคะแนน!B33</f>
        <v>14</v>
      </c>
      <c r="C33" s="158" t="s">
        <v>141</v>
      </c>
      <c r="D33" s="164" t="str">
        <f>[1]input1!D33</f>
        <v>เด็กหญิงกาญจนา  วงมาดิษฐ์</v>
      </c>
      <c r="E33" s="91" t="s">
        <v>146</v>
      </c>
      <c r="F33" s="65"/>
      <c r="G33" s="153" t="str">
        <f t="shared" si="0"/>
        <v>เสี่ยง/มีปัญหา</v>
      </c>
      <c r="H33" s="119">
        <f>แปลผล1!BH33</f>
        <v>16</v>
      </c>
      <c r="I33" s="69" t="str">
        <f t="shared" si="9"/>
        <v>ปกติ</v>
      </c>
      <c r="J33" s="122">
        <f>แปลผล1!BI33</f>
        <v>16</v>
      </c>
      <c r="K33" s="154" t="str">
        <f t="shared" si="10"/>
        <v>ปกติ</v>
      </c>
      <c r="L33" s="119">
        <f>แปลผล1!BJ33</f>
        <v>14</v>
      </c>
      <c r="M33" s="69" t="str">
        <f t="shared" si="11"/>
        <v>ปกติ</v>
      </c>
      <c r="N33" s="122">
        <f>แปลผล1!BK33</f>
        <v>14</v>
      </c>
      <c r="O33" s="154" t="str">
        <f t="shared" si="12"/>
        <v>ปกติ</v>
      </c>
      <c r="P33" s="119">
        <f>แปลผล1!BN33</f>
        <v>15</v>
      </c>
      <c r="Q33" s="69" t="str">
        <f t="shared" si="13"/>
        <v>ปกติ</v>
      </c>
      <c r="R33" s="122">
        <f>แปลผล1!BR33</f>
        <v>10</v>
      </c>
      <c r="S33" s="154" t="str">
        <f t="shared" si="14"/>
        <v>ปกติ</v>
      </c>
      <c r="T33" s="119">
        <f>แปลผล1!BV33</f>
        <v>19</v>
      </c>
      <c r="U33" s="69" t="str">
        <f t="shared" si="15"/>
        <v>ปกติ</v>
      </c>
      <c r="V33" s="122">
        <f>แปลผล1!BX33</f>
        <v>16</v>
      </c>
      <c r="W33" s="154" t="str">
        <f t="shared" si="16"/>
        <v>ปกติ</v>
      </c>
    </row>
    <row r="34" spans="1:23" s="9" customFormat="1" ht="18" customHeight="1" thickBot="1">
      <c r="A34" s="127" t="s">
        <v>35</v>
      </c>
      <c r="B34" s="5" t="str">
        <f>กรอกคะแนน!B34</f>
        <v>14</v>
      </c>
      <c r="C34" s="158" t="s">
        <v>142</v>
      </c>
      <c r="D34" s="164" t="str">
        <f>[1]input1!D34</f>
        <v>เด็กหญิงจิตรารัตน์  ทองคำเปลว</v>
      </c>
      <c r="E34" s="91" t="s">
        <v>147</v>
      </c>
      <c r="F34" s="65"/>
      <c r="G34" s="153" t="str">
        <f t="shared" si="0"/>
        <v>เสี่ยง/มีปัญหา</v>
      </c>
      <c r="H34" s="114">
        <f>แปลผล1!BH34</f>
        <v>16</v>
      </c>
      <c r="I34" s="65" t="str">
        <f t="shared" si="9"/>
        <v>ปกติ</v>
      </c>
      <c r="J34" s="121">
        <f>แปลผล1!BI34</f>
        <v>16</v>
      </c>
      <c r="K34" s="153" t="str">
        <f t="shared" si="10"/>
        <v>ปกติ</v>
      </c>
      <c r="L34" s="114">
        <f>แปลผล1!BJ34</f>
        <v>14</v>
      </c>
      <c r="M34" s="65" t="str">
        <f t="shared" si="11"/>
        <v>ปกติ</v>
      </c>
      <c r="N34" s="121">
        <f>แปลผล1!BK34</f>
        <v>14</v>
      </c>
      <c r="O34" s="153" t="str">
        <f t="shared" si="12"/>
        <v>ปกติ</v>
      </c>
      <c r="P34" s="114">
        <f>แปลผล1!BN34</f>
        <v>15</v>
      </c>
      <c r="Q34" s="65" t="str">
        <f t="shared" si="13"/>
        <v>ปกติ</v>
      </c>
      <c r="R34" s="121">
        <f>แปลผล1!BR34</f>
        <v>10</v>
      </c>
      <c r="S34" s="153" t="str">
        <f t="shared" si="14"/>
        <v>ปกติ</v>
      </c>
      <c r="T34" s="114">
        <f>แปลผล1!BV34</f>
        <v>19</v>
      </c>
      <c r="U34" s="65" t="str">
        <f t="shared" si="15"/>
        <v>ปกติ</v>
      </c>
      <c r="V34" s="121">
        <f>แปลผล1!BX34</f>
        <v>16</v>
      </c>
      <c r="W34" s="153" t="str">
        <f t="shared" si="16"/>
        <v>ปกติ</v>
      </c>
    </row>
    <row r="35" spans="1:23" s="9" customFormat="1" ht="18" customHeight="1" thickBot="1">
      <c r="A35" s="127" t="s">
        <v>36</v>
      </c>
      <c r="B35" s="5" t="str">
        <f>กรอกคะแนน!B35</f>
        <v>14</v>
      </c>
      <c r="C35" s="158" t="s">
        <v>143</v>
      </c>
      <c r="D35" s="164" t="str">
        <f>[1]input1!D35</f>
        <v>เด็กหญิงชนกนันท์  เพชรเทียม</v>
      </c>
      <c r="E35" s="91" t="s">
        <v>146</v>
      </c>
      <c r="F35" s="65"/>
      <c r="G35" s="153" t="str">
        <f t="shared" si="0"/>
        <v>เสี่ยง/มีปัญหา</v>
      </c>
      <c r="H35" s="119">
        <f>แปลผล1!BH35</f>
        <v>16</v>
      </c>
      <c r="I35" s="69" t="str">
        <f t="shared" si="9"/>
        <v>ปกติ</v>
      </c>
      <c r="J35" s="122">
        <f>แปลผล1!BI35</f>
        <v>16</v>
      </c>
      <c r="K35" s="154" t="str">
        <f t="shared" si="10"/>
        <v>ปกติ</v>
      </c>
      <c r="L35" s="119">
        <f>แปลผล1!BJ35</f>
        <v>14</v>
      </c>
      <c r="M35" s="69" t="str">
        <f t="shared" si="11"/>
        <v>ปกติ</v>
      </c>
      <c r="N35" s="122">
        <f>แปลผล1!BK35</f>
        <v>14</v>
      </c>
      <c r="O35" s="154" t="str">
        <f t="shared" si="12"/>
        <v>ปกติ</v>
      </c>
      <c r="P35" s="119">
        <f>แปลผล1!BN35</f>
        <v>15</v>
      </c>
      <c r="Q35" s="69" t="str">
        <f t="shared" si="13"/>
        <v>ปกติ</v>
      </c>
      <c r="R35" s="122">
        <f>แปลผล1!BR35</f>
        <v>10</v>
      </c>
      <c r="S35" s="154" t="str">
        <f t="shared" si="14"/>
        <v>ปกติ</v>
      </c>
      <c r="T35" s="119">
        <f>แปลผล1!BV35</f>
        <v>19</v>
      </c>
      <c r="U35" s="69" t="str">
        <f t="shared" si="15"/>
        <v>ปกติ</v>
      </c>
      <c r="V35" s="122">
        <f>แปลผล1!BX35</f>
        <v>16</v>
      </c>
      <c r="W35" s="154" t="str">
        <f t="shared" si="16"/>
        <v>ปกติ</v>
      </c>
    </row>
    <row r="36" spans="1:23" s="9" customFormat="1" ht="18" customHeight="1" thickBot="1">
      <c r="A36" s="127" t="s">
        <v>37</v>
      </c>
      <c r="B36" s="5" t="str">
        <f>กรอกคะแนน!B36</f>
        <v>14</v>
      </c>
      <c r="C36" s="158" t="s">
        <v>144</v>
      </c>
      <c r="D36" s="164" t="str">
        <f>[1]input1!D36</f>
        <v>เด็กหญิงชาลิสา  อ่อนกล้า</v>
      </c>
      <c r="E36" s="91" t="s">
        <v>146</v>
      </c>
      <c r="F36" s="65"/>
      <c r="G36" s="153" t="str">
        <f t="shared" si="0"/>
        <v>เสี่ยง/มีปัญหา</v>
      </c>
      <c r="H36" s="119">
        <f>แปลผล1!BH36</f>
        <v>16</v>
      </c>
      <c r="I36" s="69" t="str">
        <f t="shared" ref="I36:I46" si="17">IF(H36&lt;16,"เสี่ยง/มีปัญหา",IF(H36&gt;20,"เสี่ยง/มีปัญหา","ปกติ"))</f>
        <v>ปกติ</v>
      </c>
      <c r="J36" s="122">
        <f>แปลผล1!BI36</f>
        <v>16</v>
      </c>
      <c r="K36" s="154" t="str">
        <f t="shared" ref="K36:K46" si="18">IF(J36&lt;16,"เสี่ยง/มีปัญหา",IF(J36&gt;22,"เสี่ยง/มีปัญหา","ปกติ"))</f>
        <v>ปกติ</v>
      </c>
      <c r="L36" s="119">
        <f>แปลผล1!BJ36</f>
        <v>14</v>
      </c>
      <c r="M36" s="69" t="str">
        <f t="shared" ref="M36:M46" si="19">IF(L36&lt;14,"เสี่ยง/มีปัญหา",IF(L36&gt;20,"เสี่ยง/มีปัญหา","ปกติ"))</f>
        <v>ปกติ</v>
      </c>
      <c r="N36" s="122">
        <f>แปลผล1!BK36</f>
        <v>14</v>
      </c>
      <c r="O36" s="154" t="str">
        <f t="shared" ref="O36:O46" si="20">IF(N36&lt;13,"เสี่ยง/มีปัญหา",IF(N36&gt;19,"เสี่ยง/มีปัญหา","ปกติ"))</f>
        <v>ปกติ</v>
      </c>
      <c r="P36" s="119">
        <f>แปลผล1!BN36</f>
        <v>15</v>
      </c>
      <c r="Q36" s="69" t="str">
        <f t="shared" ref="Q36:Q46" si="21">IF(P36&lt;14,"เสี่ยง/มีปัญหา",IF(P36&gt;20,"เสี่ยง/มีปัญหา","ปกติ"))</f>
        <v>ปกติ</v>
      </c>
      <c r="R36" s="122">
        <f>แปลผล1!BR36</f>
        <v>10</v>
      </c>
      <c r="S36" s="154" t="str">
        <f t="shared" ref="S36:S46" si="22">IF(R36&lt;9,"เสี่ยง/มีปัญหา",IF(R36&gt;13,"เสี่ยง/มีปัญหา","ปกติ"))</f>
        <v>ปกติ</v>
      </c>
      <c r="T36" s="119">
        <f>แปลผล1!BV36</f>
        <v>19</v>
      </c>
      <c r="U36" s="69" t="str">
        <f t="shared" ref="U36:U46" si="23">IF(T36&lt;16,"เสี่ยง/มีปัญหา",IF(T36&gt;22,"เสี่ยง/มีปัญหา","ปกติ"))</f>
        <v>ปกติ</v>
      </c>
      <c r="V36" s="122">
        <f>แปลผล1!BX36</f>
        <v>16</v>
      </c>
      <c r="W36" s="154" t="str">
        <f t="shared" ref="W36:W46" si="24">IF(V36&lt;15,"เสี่ยง/มีปัญหา",IF(V36&gt;21,"เสี่ยง/มีปัญหา","ปกติ"))</f>
        <v>ปกติ</v>
      </c>
    </row>
    <row r="37" spans="1:23" s="9" customFormat="1" ht="18" customHeight="1" thickBot="1">
      <c r="A37" s="127" t="s">
        <v>38</v>
      </c>
      <c r="B37" s="5" t="str">
        <f>กรอกคะแนน!B37</f>
        <v>14</v>
      </c>
      <c r="C37" s="158" t="s">
        <v>145</v>
      </c>
      <c r="D37" s="164" t="str">
        <f>[1]input1!D37</f>
        <v>เด็กหญิงธนาภรณ์  จันทร์ทอง</v>
      </c>
      <c r="E37" s="91" t="s">
        <v>146</v>
      </c>
      <c r="F37" s="65"/>
      <c r="G37" s="153" t="str">
        <f t="shared" si="0"/>
        <v>เสี่ยง/มีปัญหา</v>
      </c>
      <c r="H37" s="119">
        <f>แปลผล1!BH37</f>
        <v>16</v>
      </c>
      <c r="I37" s="69" t="str">
        <f t="shared" si="17"/>
        <v>ปกติ</v>
      </c>
      <c r="J37" s="122">
        <f>แปลผล1!BI37</f>
        <v>16</v>
      </c>
      <c r="K37" s="154" t="str">
        <f t="shared" si="18"/>
        <v>ปกติ</v>
      </c>
      <c r="L37" s="119">
        <f>แปลผล1!BJ37</f>
        <v>14</v>
      </c>
      <c r="M37" s="69" t="str">
        <f t="shared" si="19"/>
        <v>ปกติ</v>
      </c>
      <c r="N37" s="122">
        <f>แปลผล1!BK37</f>
        <v>14</v>
      </c>
      <c r="O37" s="154" t="str">
        <f t="shared" si="20"/>
        <v>ปกติ</v>
      </c>
      <c r="P37" s="119">
        <f>แปลผล1!BN37</f>
        <v>15</v>
      </c>
      <c r="Q37" s="69" t="str">
        <f t="shared" si="21"/>
        <v>ปกติ</v>
      </c>
      <c r="R37" s="122">
        <f>แปลผล1!BR37</f>
        <v>10</v>
      </c>
      <c r="S37" s="154" t="str">
        <f t="shared" si="22"/>
        <v>ปกติ</v>
      </c>
      <c r="T37" s="119">
        <f>แปลผล1!BV37</f>
        <v>19</v>
      </c>
      <c r="U37" s="69" t="str">
        <f t="shared" si="23"/>
        <v>ปกติ</v>
      </c>
      <c r="V37" s="122">
        <f>แปลผล1!BX37</f>
        <v>16</v>
      </c>
      <c r="W37" s="154" t="str">
        <f t="shared" si="24"/>
        <v>ปกติ</v>
      </c>
    </row>
    <row r="38" spans="1:23" s="9" customFormat="1" ht="18" customHeight="1" thickBot="1">
      <c r="A38" s="127" t="s">
        <v>39</v>
      </c>
      <c r="B38" s="5" t="str">
        <f>กรอกคะแนน!B38</f>
        <v>14</v>
      </c>
      <c r="C38" s="158" t="s">
        <v>153</v>
      </c>
      <c r="D38" s="164" t="str">
        <f>[1]input1!D38</f>
        <v>เด็กหญิงนริศรา  มาลัย</v>
      </c>
      <c r="E38" s="91" t="s">
        <v>146</v>
      </c>
      <c r="F38" s="65"/>
      <c r="G38" s="153" t="str">
        <f t="shared" si="0"/>
        <v>เสี่ยง/มีปัญหา</v>
      </c>
      <c r="H38" s="119">
        <f>แปลผล1!BH38</f>
        <v>16</v>
      </c>
      <c r="I38" s="69" t="str">
        <f t="shared" si="17"/>
        <v>ปกติ</v>
      </c>
      <c r="J38" s="122">
        <f>แปลผล1!BI38</f>
        <v>16</v>
      </c>
      <c r="K38" s="154" t="str">
        <f t="shared" si="18"/>
        <v>ปกติ</v>
      </c>
      <c r="L38" s="119">
        <f>แปลผล1!BJ38</f>
        <v>14</v>
      </c>
      <c r="M38" s="69" t="str">
        <f t="shared" si="19"/>
        <v>ปกติ</v>
      </c>
      <c r="N38" s="122">
        <f>แปลผล1!BK38</f>
        <v>14</v>
      </c>
      <c r="O38" s="154" t="str">
        <f t="shared" si="20"/>
        <v>ปกติ</v>
      </c>
      <c r="P38" s="119">
        <f>แปลผล1!BN38</f>
        <v>15</v>
      </c>
      <c r="Q38" s="69" t="str">
        <f t="shared" si="21"/>
        <v>ปกติ</v>
      </c>
      <c r="R38" s="122">
        <f>แปลผล1!BR38</f>
        <v>10</v>
      </c>
      <c r="S38" s="154" t="str">
        <f t="shared" si="22"/>
        <v>ปกติ</v>
      </c>
      <c r="T38" s="119">
        <f>แปลผล1!BV38</f>
        <v>19</v>
      </c>
      <c r="U38" s="69" t="str">
        <f t="shared" si="23"/>
        <v>ปกติ</v>
      </c>
      <c r="V38" s="122">
        <f>แปลผล1!BX38</f>
        <v>16</v>
      </c>
      <c r="W38" s="154" t="str">
        <f t="shared" si="24"/>
        <v>ปกติ</v>
      </c>
    </row>
    <row r="39" spans="1:23" s="9" customFormat="1" ht="18" customHeight="1" thickBot="1">
      <c r="A39" s="127" t="s">
        <v>40</v>
      </c>
      <c r="B39" s="5" t="str">
        <f>กรอกคะแนน!B39</f>
        <v>14</v>
      </c>
      <c r="C39" s="158" t="s">
        <v>154</v>
      </c>
      <c r="D39" s="164" t="str">
        <f>[1]input1!D39</f>
        <v>เด็กหญิงปทุมวดี  พันธะ</v>
      </c>
      <c r="E39" s="91" t="s">
        <v>146</v>
      </c>
      <c r="F39" s="65"/>
      <c r="G39" s="153" t="str">
        <f t="shared" si="0"/>
        <v>เสี่ยง/มีปัญหา</v>
      </c>
      <c r="H39" s="119">
        <f>แปลผล1!BH39</f>
        <v>16</v>
      </c>
      <c r="I39" s="69" t="str">
        <f t="shared" si="17"/>
        <v>ปกติ</v>
      </c>
      <c r="J39" s="122">
        <f>แปลผล1!BI39</f>
        <v>16</v>
      </c>
      <c r="K39" s="154" t="str">
        <f t="shared" si="18"/>
        <v>ปกติ</v>
      </c>
      <c r="L39" s="119">
        <f>แปลผล1!BJ39</f>
        <v>14</v>
      </c>
      <c r="M39" s="69" t="str">
        <f t="shared" si="19"/>
        <v>ปกติ</v>
      </c>
      <c r="N39" s="122">
        <f>แปลผล1!BK39</f>
        <v>14</v>
      </c>
      <c r="O39" s="154" t="str">
        <f t="shared" si="20"/>
        <v>ปกติ</v>
      </c>
      <c r="P39" s="119">
        <f>แปลผล1!BN39</f>
        <v>15</v>
      </c>
      <c r="Q39" s="69" t="str">
        <f t="shared" si="21"/>
        <v>ปกติ</v>
      </c>
      <c r="R39" s="122">
        <f>แปลผล1!BR39</f>
        <v>10</v>
      </c>
      <c r="S39" s="154" t="str">
        <f t="shared" si="22"/>
        <v>ปกติ</v>
      </c>
      <c r="T39" s="119">
        <f>แปลผล1!BV39</f>
        <v>19</v>
      </c>
      <c r="U39" s="69" t="str">
        <f t="shared" si="23"/>
        <v>ปกติ</v>
      </c>
      <c r="V39" s="122">
        <f>แปลผล1!BX39</f>
        <v>16</v>
      </c>
      <c r="W39" s="154" t="str">
        <f t="shared" si="24"/>
        <v>ปกติ</v>
      </c>
    </row>
    <row r="40" spans="1:23" s="9" customFormat="1" ht="18" customHeight="1" thickBot="1">
      <c r="A40" s="127" t="s">
        <v>41</v>
      </c>
      <c r="B40" s="5" t="str">
        <f>กรอกคะแนน!B40</f>
        <v>14</v>
      </c>
      <c r="C40" s="158" t="s">
        <v>155</v>
      </c>
      <c r="D40" s="164" t="str">
        <f>[1]input1!D40</f>
        <v>เด็กหญิงมาริสา  คำจริง</v>
      </c>
      <c r="E40" s="91" t="s">
        <v>146</v>
      </c>
      <c r="F40" s="65"/>
      <c r="G40" s="153" t="str">
        <f t="shared" si="0"/>
        <v>เสี่ยง/มีปัญหา</v>
      </c>
      <c r="H40" s="119">
        <f>แปลผล1!BH40</f>
        <v>16</v>
      </c>
      <c r="I40" s="69" t="str">
        <f t="shared" si="17"/>
        <v>ปกติ</v>
      </c>
      <c r="J40" s="122">
        <f>แปลผล1!BI40</f>
        <v>16</v>
      </c>
      <c r="K40" s="154" t="str">
        <f t="shared" si="18"/>
        <v>ปกติ</v>
      </c>
      <c r="L40" s="119">
        <f>แปลผล1!BJ40</f>
        <v>14</v>
      </c>
      <c r="M40" s="69" t="str">
        <f t="shared" si="19"/>
        <v>ปกติ</v>
      </c>
      <c r="N40" s="122">
        <f>แปลผล1!BK40</f>
        <v>14</v>
      </c>
      <c r="O40" s="154" t="str">
        <f t="shared" si="20"/>
        <v>ปกติ</v>
      </c>
      <c r="P40" s="119">
        <f>แปลผล1!BN40</f>
        <v>15</v>
      </c>
      <c r="Q40" s="69" t="str">
        <f t="shared" si="21"/>
        <v>ปกติ</v>
      </c>
      <c r="R40" s="122">
        <f>แปลผล1!BR40</f>
        <v>10</v>
      </c>
      <c r="S40" s="154" t="str">
        <f t="shared" si="22"/>
        <v>ปกติ</v>
      </c>
      <c r="T40" s="119">
        <f>แปลผล1!BV40</f>
        <v>19</v>
      </c>
      <c r="U40" s="69" t="str">
        <f t="shared" si="23"/>
        <v>ปกติ</v>
      </c>
      <c r="V40" s="122">
        <f>แปลผล1!BX40</f>
        <v>16</v>
      </c>
      <c r="W40" s="154" t="str">
        <f t="shared" si="24"/>
        <v>ปกติ</v>
      </c>
    </row>
    <row r="41" spans="1:23" s="9" customFormat="1" ht="18" customHeight="1" thickBot="1">
      <c r="A41" s="127" t="s">
        <v>42</v>
      </c>
      <c r="B41" s="5" t="str">
        <f>กรอกคะแนน!B41</f>
        <v>14</v>
      </c>
      <c r="C41" s="158" t="s">
        <v>156</v>
      </c>
      <c r="D41" s="164" t="str">
        <f>[1]input1!D41</f>
        <v>เด็กหญิงศุภานัน  กวางทอง</v>
      </c>
      <c r="E41" s="91" t="s">
        <v>146</v>
      </c>
      <c r="F41" s="65"/>
      <c r="G41" s="153" t="str">
        <f t="shared" si="0"/>
        <v>เสี่ยง/มีปัญหา</v>
      </c>
      <c r="H41" s="119">
        <f>แปลผล1!BH41</f>
        <v>16</v>
      </c>
      <c r="I41" s="69" t="str">
        <f t="shared" si="17"/>
        <v>ปกติ</v>
      </c>
      <c r="J41" s="122">
        <f>แปลผล1!BI41</f>
        <v>16</v>
      </c>
      <c r="K41" s="154" t="str">
        <f t="shared" si="18"/>
        <v>ปกติ</v>
      </c>
      <c r="L41" s="119">
        <f>แปลผล1!BJ41</f>
        <v>14</v>
      </c>
      <c r="M41" s="69" t="str">
        <f t="shared" si="19"/>
        <v>ปกติ</v>
      </c>
      <c r="N41" s="122">
        <f>แปลผล1!BK41</f>
        <v>14</v>
      </c>
      <c r="O41" s="154" t="str">
        <f t="shared" si="20"/>
        <v>ปกติ</v>
      </c>
      <c r="P41" s="119">
        <f>แปลผล1!BN41</f>
        <v>15</v>
      </c>
      <c r="Q41" s="69" t="str">
        <f t="shared" si="21"/>
        <v>ปกติ</v>
      </c>
      <c r="R41" s="122">
        <f>แปลผล1!BR41</f>
        <v>10</v>
      </c>
      <c r="S41" s="154" t="str">
        <f t="shared" si="22"/>
        <v>ปกติ</v>
      </c>
      <c r="T41" s="119">
        <f>แปลผล1!BV41</f>
        <v>19</v>
      </c>
      <c r="U41" s="69" t="str">
        <f t="shared" si="23"/>
        <v>ปกติ</v>
      </c>
      <c r="V41" s="122">
        <f>แปลผล1!BX41</f>
        <v>16</v>
      </c>
      <c r="W41" s="154" t="str">
        <f t="shared" si="24"/>
        <v>ปกติ</v>
      </c>
    </row>
    <row r="42" spans="1:23" s="9" customFormat="1" ht="18" customHeight="1" thickBot="1">
      <c r="A42" s="127" t="s">
        <v>43</v>
      </c>
      <c r="B42" s="5" t="str">
        <f>กรอกคะแนน!B42</f>
        <v>14</v>
      </c>
      <c r="C42" s="158" t="s">
        <v>157</v>
      </c>
      <c r="D42" s="164" t="str">
        <f>[1]input1!D42</f>
        <v>เด็กหญิงสุพัตรา  หลงฉิม</v>
      </c>
      <c r="E42" s="91" t="s">
        <v>146</v>
      </c>
      <c r="F42" s="65"/>
      <c r="G42" s="153" t="str">
        <f t="shared" si="0"/>
        <v>เสี่ยง/มีปัญหา</v>
      </c>
      <c r="H42" s="119">
        <f>แปลผล1!BH42</f>
        <v>16</v>
      </c>
      <c r="I42" s="69" t="str">
        <f t="shared" si="17"/>
        <v>ปกติ</v>
      </c>
      <c r="J42" s="122">
        <f>แปลผล1!BI42</f>
        <v>16</v>
      </c>
      <c r="K42" s="154" t="str">
        <f t="shared" si="18"/>
        <v>ปกติ</v>
      </c>
      <c r="L42" s="119">
        <f>แปลผล1!BJ42</f>
        <v>14</v>
      </c>
      <c r="M42" s="69" t="str">
        <f t="shared" si="19"/>
        <v>ปกติ</v>
      </c>
      <c r="N42" s="122">
        <f>แปลผล1!BK42</f>
        <v>14</v>
      </c>
      <c r="O42" s="154" t="str">
        <f t="shared" si="20"/>
        <v>ปกติ</v>
      </c>
      <c r="P42" s="119">
        <f>แปลผล1!BN42</f>
        <v>15</v>
      </c>
      <c r="Q42" s="69" t="str">
        <f t="shared" si="21"/>
        <v>ปกติ</v>
      </c>
      <c r="R42" s="122">
        <f>แปลผล1!BR42</f>
        <v>10</v>
      </c>
      <c r="S42" s="154" t="str">
        <f t="shared" si="22"/>
        <v>ปกติ</v>
      </c>
      <c r="T42" s="119">
        <f>แปลผล1!BV42</f>
        <v>19</v>
      </c>
      <c r="U42" s="69" t="str">
        <f t="shared" si="23"/>
        <v>ปกติ</v>
      </c>
      <c r="V42" s="122">
        <f>แปลผล1!BX42</f>
        <v>16</v>
      </c>
      <c r="W42" s="154" t="str">
        <f t="shared" si="24"/>
        <v>ปกติ</v>
      </c>
    </row>
    <row r="43" spans="1:23" s="9" customFormat="1" ht="18" customHeight="1" thickBot="1">
      <c r="A43" s="127" t="s">
        <v>44</v>
      </c>
      <c r="B43" s="5" t="str">
        <f>กรอกคะแนน!B43</f>
        <v>14</v>
      </c>
      <c r="C43" s="158" t="s">
        <v>158</v>
      </c>
      <c r="D43" s="164" t="str">
        <f>[1]input1!D43</f>
        <v>เด็กหญิงสุพัตรา  พูนพิทักษ์</v>
      </c>
      <c r="E43" s="91" t="s">
        <v>146</v>
      </c>
      <c r="F43" s="65"/>
      <c r="G43" s="153" t="str">
        <f t="shared" si="0"/>
        <v>เสี่ยง/มีปัญหา</v>
      </c>
      <c r="H43" s="119">
        <f>แปลผล1!BH43</f>
        <v>16</v>
      </c>
      <c r="I43" s="69" t="str">
        <f t="shared" si="17"/>
        <v>ปกติ</v>
      </c>
      <c r="J43" s="122">
        <f>แปลผล1!BI43</f>
        <v>16</v>
      </c>
      <c r="K43" s="154" t="str">
        <f t="shared" si="18"/>
        <v>ปกติ</v>
      </c>
      <c r="L43" s="119">
        <f>แปลผล1!BJ43</f>
        <v>14</v>
      </c>
      <c r="M43" s="69" t="str">
        <f t="shared" si="19"/>
        <v>ปกติ</v>
      </c>
      <c r="N43" s="122">
        <f>แปลผล1!BK43</f>
        <v>14</v>
      </c>
      <c r="O43" s="154" t="str">
        <f t="shared" si="20"/>
        <v>ปกติ</v>
      </c>
      <c r="P43" s="119">
        <f>แปลผล1!BN43</f>
        <v>15</v>
      </c>
      <c r="Q43" s="69" t="str">
        <f t="shared" si="21"/>
        <v>ปกติ</v>
      </c>
      <c r="R43" s="122">
        <f>แปลผล1!BR43</f>
        <v>10</v>
      </c>
      <c r="S43" s="154" t="str">
        <f t="shared" si="22"/>
        <v>ปกติ</v>
      </c>
      <c r="T43" s="119">
        <f>แปลผล1!BV43</f>
        <v>19</v>
      </c>
      <c r="U43" s="69" t="str">
        <f t="shared" si="23"/>
        <v>ปกติ</v>
      </c>
      <c r="V43" s="122">
        <f>แปลผล1!BX43</f>
        <v>16</v>
      </c>
      <c r="W43" s="154" t="str">
        <f t="shared" si="24"/>
        <v>ปกติ</v>
      </c>
    </row>
    <row r="44" spans="1:23" s="9" customFormat="1" ht="18" customHeight="1" thickBot="1">
      <c r="A44" s="127" t="s">
        <v>149</v>
      </c>
      <c r="B44" s="5" t="str">
        <f>กรอกคะแนน!B44</f>
        <v>14</v>
      </c>
      <c r="C44" s="158" t="s">
        <v>159</v>
      </c>
      <c r="D44" s="164" t="str">
        <f>[1]input1!D44</f>
        <v>เด็กหญิงสุรัชนา  สวนสุวรรณ</v>
      </c>
      <c r="E44" s="91" t="s">
        <v>146</v>
      </c>
      <c r="F44" s="65"/>
      <c r="G44" s="153" t="str">
        <f t="shared" si="0"/>
        <v>เสี่ยง/มีปัญหา</v>
      </c>
      <c r="H44" s="119">
        <f>แปลผล1!BH44</f>
        <v>16</v>
      </c>
      <c r="I44" s="69" t="str">
        <f t="shared" si="17"/>
        <v>ปกติ</v>
      </c>
      <c r="J44" s="122">
        <f>แปลผล1!BI44</f>
        <v>16</v>
      </c>
      <c r="K44" s="154" t="str">
        <f t="shared" si="18"/>
        <v>ปกติ</v>
      </c>
      <c r="L44" s="119">
        <f>แปลผล1!BJ44</f>
        <v>14</v>
      </c>
      <c r="M44" s="69" t="str">
        <f t="shared" si="19"/>
        <v>ปกติ</v>
      </c>
      <c r="N44" s="122">
        <f>แปลผล1!BK44</f>
        <v>14</v>
      </c>
      <c r="O44" s="154" t="str">
        <f t="shared" si="20"/>
        <v>ปกติ</v>
      </c>
      <c r="P44" s="119">
        <f>แปลผล1!BN44</f>
        <v>15</v>
      </c>
      <c r="Q44" s="69" t="str">
        <f t="shared" si="21"/>
        <v>ปกติ</v>
      </c>
      <c r="R44" s="122">
        <f>แปลผล1!BR44</f>
        <v>10</v>
      </c>
      <c r="S44" s="154" t="str">
        <f t="shared" si="22"/>
        <v>ปกติ</v>
      </c>
      <c r="T44" s="119">
        <f>แปลผล1!BV44</f>
        <v>19</v>
      </c>
      <c r="U44" s="69" t="str">
        <f t="shared" si="23"/>
        <v>ปกติ</v>
      </c>
      <c r="V44" s="122">
        <f>แปลผล1!BX44</f>
        <v>16</v>
      </c>
      <c r="W44" s="154" t="str">
        <f t="shared" si="24"/>
        <v>ปกติ</v>
      </c>
    </row>
    <row r="45" spans="1:23" s="9" customFormat="1" ht="18" customHeight="1" thickBot="1">
      <c r="A45" s="127" t="s">
        <v>150</v>
      </c>
      <c r="B45" s="5" t="str">
        <f>กรอกคะแนน!B45</f>
        <v>14</v>
      </c>
      <c r="C45" s="158" t="s">
        <v>160</v>
      </c>
      <c r="D45" s="164" t="str">
        <f>[1]input1!D45</f>
        <v>เด็กหญิงอัมพิกา  แก้วบัวดี</v>
      </c>
      <c r="E45" s="91" t="s">
        <v>146</v>
      </c>
      <c r="F45" s="65"/>
      <c r="G45" s="153" t="str">
        <f t="shared" si="0"/>
        <v>เสี่ยง/มีปัญหา</v>
      </c>
      <c r="H45" s="119">
        <f>แปลผล1!BH45</f>
        <v>16</v>
      </c>
      <c r="I45" s="69" t="str">
        <f t="shared" si="17"/>
        <v>ปกติ</v>
      </c>
      <c r="J45" s="122">
        <f>แปลผล1!BI45</f>
        <v>16</v>
      </c>
      <c r="K45" s="154" t="str">
        <f t="shared" si="18"/>
        <v>ปกติ</v>
      </c>
      <c r="L45" s="119">
        <f>แปลผล1!BJ45</f>
        <v>14</v>
      </c>
      <c r="M45" s="69" t="str">
        <f t="shared" si="19"/>
        <v>ปกติ</v>
      </c>
      <c r="N45" s="122">
        <f>แปลผล1!BK45</f>
        <v>14</v>
      </c>
      <c r="O45" s="154" t="str">
        <f t="shared" si="20"/>
        <v>ปกติ</v>
      </c>
      <c r="P45" s="119">
        <f>แปลผล1!BN45</f>
        <v>15</v>
      </c>
      <c r="Q45" s="69" t="str">
        <f t="shared" si="21"/>
        <v>ปกติ</v>
      </c>
      <c r="R45" s="122">
        <f>แปลผล1!BR45</f>
        <v>10</v>
      </c>
      <c r="S45" s="154" t="str">
        <f t="shared" si="22"/>
        <v>ปกติ</v>
      </c>
      <c r="T45" s="119">
        <f>แปลผล1!BV45</f>
        <v>19</v>
      </c>
      <c r="U45" s="69" t="str">
        <f t="shared" si="23"/>
        <v>ปกติ</v>
      </c>
      <c r="V45" s="122">
        <f>แปลผล1!BX45</f>
        <v>16</v>
      </c>
      <c r="W45" s="154" t="str">
        <f t="shared" si="24"/>
        <v>ปกติ</v>
      </c>
    </row>
    <row r="46" spans="1:23" s="9" customFormat="1" ht="18" customHeight="1" thickBot="1">
      <c r="A46" s="127" t="s">
        <v>151</v>
      </c>
      <c r="B46" s="5" t="str">
        <f>กรอกคะแนน!B46</f>
        <v>13</v>
      </c>
      <c r="C46" s="158" t="s">
        <v>161</v>
      </c>
      <c r="D46" s="164" t="str">
        <f>[1]input1!D46</f>
        <v>เด็กหญิงอารีรัตน์  เกณเกตุกรณ์</v>
      </c>
      <c r="E46" s="91" t="s">
        <v>146</v>
      </c>
      <c r="F46" s="65"/>
      <c r="G46" s="153" t="str">
        <f t="shared" si="0"/>
        <v>เสี่ยง/มีปัญหา</v>
      </c>
      <c r="H46" s="119">
        <f>แปลผล1!BH46</f>
        <v>0</v>
      </c>
      <c r="I46" s="69" t="str">
        <f t="shared" si="17"/>
        <v>เสี่ยง/มีปัญหา</v>
      </c>
      <c r="J46" s="122">
        <f>แปลผล1!BI46</f>
        <v>0</v>
      </c>
      <c r="K46" s="154" t="str">
        <f t="shared" si="18"/>
        <v>เสี่ยง/มีปัญหา</v>
      </c>
      <c r="L46" s="119">
        <f>แปลผล1!BJ46</f>
        <v>0</v>
      </c>
      <c r="M46" s="69" t="str">
        <f t="shared" si="19"/>
        <v>เสี่ยง/มีปัญหา</v>
      </c>
      <c r="N46" s="122">
        <f>แปลผล1!BK46</f>
        <v>0</v>
      </c>
      <c r="O46" s="154" t="str">
        <f t="shared" si="20"/>
        <v>เสี่ยง/มีปัญหา</v>
      </c>
      <c r="P46" s="119">
        <f>แปลผล1!BN46</f>
        <v>0</v>
      </c>
      <c r="Q46" s="69" t="str">
        <f t="shared" si="21"/>
        <v>เสี่ยง/มีปัญหา</v>
      </c>
      <c r="R46" s="122">
        <f>แปลผล1!BR46</f>
        <v>0</v>
      </c>
      <c r="S46" s="154" t="str">
        <f t="shared" si="22"/>
        <v>เสี่ยง/มีปัญหา</v>
      </c>
      <c r="T46" s="119">
        <f>แปลผล1!BV46</f>
        <v>0</v>
      </c>
      <c r="U46" s="69" t="str">
        <f t="shared" si="23"/>
        <v>เสี่ยง/มีปัญหา</v>
      </c>
      <c r="V46" s="122">
        <f>แปลผล1!BX46</f>
        <v>0</v>
      </c>
      <c r="W46" s="154" t="str">
        <f t="shared" si="24"/>
        <v>เสี่ยง/มีปัญหา</v>
      </c>
    </row>
    <row r="47" spans="1:23" s="9" customFormat="1" ht="18" customHeight="1" thickBot="1">
      <c r="A47" s="105"/>
      <c r="B47" s="106"/>
      <c r="C47" s="107"/>
      <c r="D47" s="124"/>
      <c r="E47" s="125"/>
      <c r="F47" s="119"/>
      <c r="G47" s="70"/>
      <c r="H47" s="68"/>
      <c r="I47" s="70"/>
      <c r="J47" s="68"/>
      <c r="K47" s="70"/>
      <c r="L47" s="68"/>
      <c r="M47" s="122"/>
      <c r="N47" s="68"/>
      <c r="O47" s="70"/>
      <c r="P47" s="119"/>
      <c r="Q47" s="122"/>
      <c r="R47" s="68"/>
      <c r="S47" s="70"/>
      <c r="T47" s="119"/>
      <c r="U47" s="122"/>
      <c r="V47" s="68"/>
      <c r="W47" s="70"/>
    </row>
    <row r="48" spans="1:23" ht="21" thickBot="1"/>
    <row r="49" spans="4:5" ht="27" thickBot="1">
      <c r="D49" s="43" t="s">
        <v>45</v>
      </c>
      <c r="E49" s="44"/>
    </row>
  </sheetData>
  <mergeCells count="20">
    <mergeCell ref="J1:J3"/>
    <mergeCell ref="W1:W3"/>
    <mergeCell ref="U1:U3"/>
    <mergeCell ref="V1:V3"/>
    <mergeCell ref="A2:E2"/>
    <mergeCell ref="Q1:Q3"/>
    <mergeCell ref="R1:R3"/>
    <mergeCell ref="S1:S3"/>
    <mergeCell ref="T1:T3"/>
    <mergeCell ref="K1:K3"/>
    <mergeCell ref="L1:L3"/>
    <mergeCell ref="M1:M3"/>
    <mergeCell ref="N1:N3"/>
    <mergeCell ref="O1:O3"/>
    <mergeCell ref="P1:P3"/>
    <mergeCell ref="A1:E1"/>
    <mergeCell ref="F1:F3"/>
    <mergeCell ref="G1:G3"/>
    <mergeCell ref="H1:H3"/>
    <mergeCell ref="I1:I3"/>
  </mergeCells>
  <printOptions horizontalCentered="1"/>
  <pageMargins left="0" right="0" top="0.98425196850393704" bottom="0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แบบบันทึก</vt:lpstr>
      <vt:lpstr>กรอกคะแนน</vt:lpstr>
      <vt:lpstr>แปลผล1</vt:lpstr>
      <vt:lpstr>แปลผล2</vt:lpstr>
      <vt:lpstr>กราฟ</vt:lpstr>
      <vt:lpstr>Sheet1</vt:lpstr>
      <vt:lpstr>summary</vt:lpstr>
      <vt:lpstr>summary!Print_Area</vt:lpstr>
      <vt:lpstr>กรอกคะแนน!Print_Area</vt:lpstr>
      <vt:lpstr>แปลผล1!Print_Area</vt:lpstr>
      <vt:lpstr>แปลผล2!Print_Area</vt:lpstr>
      <vt:lpstr>แบบบันทึก!Print_Titles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2018-11-05T05:39:09Z</cp:lastPrinted>
  <dcterms:created xsi:type="dcterms:W3CDTF">2018-05-20T06:53:24Z</dcterms:created>
  <dcterms:modified xsi:type="dcterms:W3CDTF">2018-11-06T02:28:22Z</dcterms:modified>
</cp:coreProperties>
</file>