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800" tabRatio="888" firstSheet="1" activeTab="1"/>
  </bookViews>
  <sheets>
    <sheet name="inform" sheetId="12" r:id="rId1"/>
    <sheet name="input1" sheetId="1" r:id="rId2"/>
    <sheet name="input2" sheetId="2" r:id="rId3"/>
    <sheet name="input3" sheetId="3" r:id="rId4"/>
    <sheet name="equal1" sheetId="7" r:id="rId5"/>
    <sheet name="equal2" sheetId="6" r:id="rId6"/>
    <sheet name="equal3" sheetId="5" r:id="rId7"/>
    <sheet name="report1" sheetId="11" r:id="rId8"/>
    <sheet name="report2" sheetId="10" r:id="rId9"/>
    <sheet name="report3" sheetId="9" r:id="rId10"/>
    <sheet name="summary" sheetId="8" r:id="rId11"/>
    <sheet name="graph" sheetId="13" r:id="rId12"/>
  </sheets>
  <definedNames>
    <definedName name="_xlnm.Print_Area" localSheetId="10">summary!$A$1:$S$40</definedName>
    <definedName name="_xlnm.Print_Titles" localSheetId="1">input1!$1:$3</definedName>
    <definedName name="_xlnm.Print_Titles" localSheetId="2">input2!$1:$3</definedName>
    <definedName name="_xlnm.Print_Titles" localSheetId="3">input3!$1:$3</definedName>
    <definedName name="_xlnm.Print_Titles" localSheetId="7">report1!$1:$3</definedName>
    <definedName name="_xlnm.Print_Titles" localSheetId="8">report2!$1:$3</definedName>
    <definedName name="_xlnm.Print_Titles" localSheetId="9">report3!$1:$3</definedName>
  </definedNames>
  <calcPr calcId="125725"/>
</workbook>
</file>

<file path=xl/calcChain.xml><?xml version="1.0" encoding="utf-8"?>
<calcChain xmlns="http://schemas.openxmlformats.org/spreadsheetml/2006/main">
  <c r="AF36" i="3"/>
  <c r="AG36"/>
  <c r="AH36" s="1"/>
  <c r="AI36" s="1"/>
  <c r="AJ36"/>
  <c r="AL36" s="1"/>
  <c r="AM36" s="1"/>
  <c r="AK36"/>
  <c r="AN36"/>
  <c r="AP36" s="1"/>
  <c r="AQ36" s="1"/>
  <c r="AO36"/>
  <c r="AR36"/>
  <c r="AS36" s="1"/>
  <c r="AE4" i="1" l="1"/>
  <c r="AF4" s="1"/>
  <c r="AG4"/>
  <c r="AH4" s="1"/>
  <c r="AI4" s="1"/>
  <c r="AJ4"/>
  <c r="AK4"/>
  <c r="AN4"/>
  <c r="AP4" s="1"/>
  <c r="AO4"/>
  <c r="AE5"/>
  <c r="AF5" s="1"/>
  <c r="AG5"/>
  <c r="AH5" s="1"/>
  <c r="AI5" s="1"/>
  <c r="AJ5"/>
  <c r="AK5"/>
  <c r="AN5"/>
  <c r="AO5"/>
  <c r="AE6"/>
  <c r="AF6" s="1"/>
  <c r="AG6"/>
  <c r="AH6" s="1"/>
  <c r="AI6" s="1"/>
  <c r="AJ6"/>
  <c r="AK6"/>
  <c r="AN6"/>
  <c r="AO6"/>
  <c r="AE7"/>
  <c r="AF7" s="1"/>
  <c r="AG7"/>
  <c r="AH7" s="1"/>
  <c r="AI7" s="1"/>
  <c r="AJ7"/>
  <c r="AK7"/>
  <c r="AN7"/>
  <c r="AO7"/>
  <c r="AE8"/>
  <c r="AF8" s="1"/>
  <c r="AG8"/>
  <c r="AH8" s="1"/>
  <c r="AI8" s="1"/>
  <c r="AJ8"/>
  <c r="AK8"/>
  <c r="AN8"/>
  <c r="AO8"/>
  <c r="AE9"/>
  <c r="AF9" s="1"/>
  <c r="AG9"/>
  <c r="AH9" s="1"/>
  <c r="AI9" s="1"/>
  <c r="AJ9"/>
  <c r="AK9"/>
  <c r="AN9"/>
  <c r="AO9"/>
  <c r="AE10"/>
  <c r="AF10" s="1"/>
  <c r="AG10"/>
  <c r="AH10" s="1"/>
  <c r="AI10" s="1"/>
  <c r="AJ10"/>
  <c r="AK10"/>
  <c r="AN10"/>
  <c r="AO10"/>
  <c r="AE11"/>
  <c r="AF11" s="1"/>
  <c r="AG11"/>
  <c r="AH11" s="1"/>
  <c r="AI11" s="1"/>
  <c r="AJ11"/>
  <c r="AK11"/>
  <c r="AN11"/>
  <c r="AO11"/>
  <c r="AE12"/>
  <c r="AF12" s="1"/>
  <c r="AG12"/>
  <c r="AH12" s="1"/>
  <c r="AI12" s="1"/>
  <c r="AJ12"/>
  <c r="AK12"/>
  <c r="AN12"/>
  <c r="AO12"/>
  <c r="AE13"/>
  <c r="AF13" s="1"/>
  <c r="AG13"/>
  <c r="AH13" s="1"/>
  <c r="AI13" s="1"/>
  <c r="AJ13"/>
  <c r="AK13"/>
  <c r="AN13"/>
  <c r="AO13"/>
  <c r="AE14"/>
  <c r="AF14" s="1"/>
  <c r="AG14"/>
  <c r="AH14" s="1"/>
  <c r="AI14" s="1"/>
  <c r="AJ14"/>
  <c r="AK14"/>
  <c r="AN14"/>
  <c r="AO14"/>
  <c r="AE15"/>
  <c r="AF15" s="1"/>
  <c r="AG15"/>
  <c r="AH15" s="1"/>
  <c r="AI15" s="1"/>
  <c r="AJ15"/>
  <c r="AK15"/>
  <c r="AN15"/>
  <c r="AO15"/>
  <c r="AE16"/>
  <c r="AF16" s="1"/>
  <c r="AG16"/>
  <c r="AH16" s="1"/>
  <c r="AI16" s="1"/>
  <c r="AJ16"/>
  <c r="AK16"/>
  <c r="AN16"/>
  <c r="AO16"/>
  <c r="AE17"/>
  <c r="AF17" s="1"/>
  <c r="AG17"/>
  <c r="AH17" s="1"/>
  <c r="AI17" s="1"/>
  <c r="AJ17"/>
  <c r="AK17"/>
  <c r="AN17"/>
  <c r="AO17"/>
  <c r="AE18"/>
  <c r="AF18" s="1"/>
  <c r="AG18"/>
  <c r="AH18" s="1"/>
  <c r="AI18" s="1"/>
  <c r="AJ18"/>
  <c r="AK18"/>
  <c r="AN18"/>
  <c r="AO18"/>
  <c r="AE19"/>
  <c r="AF19" s="1"/>
  <c r="AG19"/>
  <c r="AH19" s="1"/>
  <c r="AI19" s="1"/>
  <c r="AJ19"/>
  <c r="AK19"/>
  <c r="AN19"/>
  <c r="AO19"/>
  <c r="AE20"/>
  <c r="AF20" s="1"/>
  <c r="AG20"/>
  <c r="AH20" s="1"/>
  <c r="AI20" s="1"/>
  <c r="AJ20"/>
  <c r="AK20"/>
  <c r="AN20"/>
  <c r="AO20"/>
  <c r="AE21"/>
  <c r="AF21" s="1"/>
  <c r="AG21"/>
  <c r="AH21" s="1"/>
  <c r="AI21" s="1"/>
  <c r="AJ21"/>
  <c r="AK21"/>
  <c r="AN21"/>
  <c r="AO21"/>
  <c r="AE22"/>
  <c r="AF22" s="1"/>
  <c r="AG22"/>
  <c r="AH22" s="1"/>
  <c r="AI22" s="1"/>
  <c r="AJ22"/>
  <c r="AK22"/>
  <c r="AN22"/>
  <c r="AO22"/>
  <c r="AE23"/>
  <c r="AF23" s="1"/>
  <c r="AG23"/>
  <c r="AH23" s="1"/>
  <c r="AI23" s="1"/>
  <c r="AJ23"/>
  <c r="AK23"/>
  <c r="AN23"/>
  <c r="AO23"/>
  <c r="AE24"/>
  <c r="AF24" s="1"/>
  <c r="AG24"/>
  <c r="AH24" s="1"/>
  <c r="AI24" s="1"/>
  <c r="AJ24"/>
  <c r="AK24"/>
  <c r="AN24"/>
  <c r="AO24"/>
  <c r="AE25"/>
  <c r="AF25" s="1"/>
  <c r="AG25"/>
  <c r="AH25" s="1"/>
  <c r="AI25" s="1"/>
  <c r="AJ25"/>
  <c r="AK25"/>
  <c r="AN25"/>
  <c r="AO25"/>
  <c r="AE26"/>
  <c r="AF26" s="1"/>
  <c r="AG26"/>
  <c r="AH26" s="1"/>
  <c r="AI26" s="1"/>
  <c r="AJ26"/>
  <c r="AK26"/>
  <c r="AN26"/>
  <c r="AO26"/>
  <c r="AE27"/>
  <c r="AF27" s="1"/>
  <c r="AG27"/>
  <c r="AH27" s="1"/>
  <c r="AI27" s="1"/>
  <c r="AJ27"/>
  <c r="AK27"/>
  <c r="AN27"/>
  <c r="AO27"/>
  <c r="AE28"/>
  <c r="AF28" s="1"/>
  <c r="AG28"/>
  <c r="AH28" s="1"/>
  <c r="AI28" s="1"/>
  <c r="AJ28"/>
  <c r="AK28"/>
  <c r="AN28"/>
  <c r="AO28"/>
  <c r="AE29"/>
  <c r="AF29" s="1"/>
  <c r="AG29"/>
  <c r="AH29" s="1"/>
  <c r="AI29" s="1"/>
  <c r="AJ29"/>
  <c r="AK29"/>
  <c r="AN29"/>
  <c r="AO29"/>
  <c r="AE30"/>
  <c r="AF30" s="1"/>
  <c r="AG30"/>
  <c r="AH30" s="1"/>
  <c r="AI30" s="1"/>
  <c r="AJ30"/>
  <c r="AK30"/>
  <c r="AN30"/>
  <c r="AO30"/>
  <c r="AE31"/>
  <c r="AF31" s="1"/>
  <c r="AG31"/>
  <c r="AH31" s="1"/>
  <c r="AI31" s="1"/>
  <c r="AJ31"/>
  <c r="AK31"/>
  <c r="AN31"/>
  <c r="AO31"/>
  <c r="AE32"/>
  <c r="AF32" s="1"/>
  <c r="AG32"/>
  <c r="AH32" s="1"/>
  <c r="AI32" s="1"/>
  <c r="AJ32"/>
  <c r="AK32"/>
  <c r="AN32"/>
  <c r="AO32"/>
  <c r="AE33"/>
  <c r="AF33" s="1"/>
  <c r="AG33"/>
  <c r="AH33" s="1"/>
  <c r="AI33" s="1"/>
  <c r="AJ33"/>
  <c r="AK33"/>
  <c r="AN33"/>
  <c r="AO33"/>
  <c r="AE34"/>
  <c r="AF34" s="1"/>
  <c r="AG34"/>
  <c r="AH34" s="1"/>
  <c r="AI34" s="1"/>
  <c r="AJ34"/>
  <c r="AK34"/>
  <c r="AN34"/>
  <c r="AO34"/>
  <c r="AE35"/>
  <c r="AF35" s="1"/>
  <c r="AG35"/>
  <c r="AH35" s="1"/>
  <c r="AI35" s="1"/>
  <c r="AJ35"/>
  <c r="AK35"/>
  <c r="AN35"/>
  <c r="AO35"/>
  <c r="AL29" l="1"/>
  <c r="AM29" s="1"/>
  <c r="AL27"/>
  <c r="AM27" s="1"/>
  <c r="AP22"/>
  <c r="AP20"/>
  <c r="AP18"/>
  <c r="AP10"/>
  <c r="AP15"/>
  <c r="AP13"/>
  <c r="AP9"/>
  <c r="AP7"/>
  <c r="AL35"/>
  <c r="AM35" s="1"/>
  <c r="AP35"/>
  <c r="AL34"/>
  <c r="AM34" s="1"/>
  <c r="AP34"/>
  <c r="AL33"/>
  <c r="AM33" s="1"/>
  <c r="AP33"/>
  <c r="AL32"/>
  <c r="AM32" s="1"/>
  <c r="AP32"/>
  <c r="AL31"/>
  <c r="AM31" s="1"/>
  <c r="AP30"/>
  <c r="AP28"/>
  <c r="AP26"/>
  <c r="AL25"/>
  <c r="AM25" s="1"/>
  <c r="AP24"/>
  <c r="AL23"/>
  <c r="AM23" s="1"/>
  <c r="AP21"/>
  <c r="AP19"/>
  <c r="AP17"/>
  <c r="AP16"/>
  <c r="AP14"/>
  <c r="AP12"/>
  <c r="AP11"/>
  <c r="AP8"/>
  <c r="AP6"/>
  <c r="AP5"/>
  <c r="AP31"/>
  <c r="AL30"/>
  <c r="AM30" s="1"/>
  <c r="AP27"/>
  <c r="AL26"/>
  <c r="AM26" s="1"/>
  <c r="AP23"/>
  <c r="AL22"/>
  <c r="AM22" s="1"/>
  <c r="AL21"/>
  <c r="AM21" s="1"/>
  <c r="AL20"/>
  <c r="AM20" s="1"/>
  <c r="AL19"/>
  <c r="AM19" s="1"/>
  <c r="AL18"/>
  <c r="AM18" s="1"/>
  <c r="AL17"/>
  <c r="AM17" s="1"/>
  <c r="AL16"/>
  <c r="AM16" s="1"/>
  <c r="AL15"/>
  <c r="AM15" s="1"/>
  <c r="AL14"/>
  <c r="AM14" s="1"/>
  <c r="AL13"/>
  <c r="AM13" s="1"/>
  <c r="AL12"/>
  <c r="AM12" s="1"/>
  <c r="AL11"/>
  <c r="AM11" s="1"/>
  <c r="AL10"/>
  <c r="AM10" s="1"/>
  <c r="AL9"/>
  <c r="AM9" s="1"/>
  <c r="AL8"/>
  <c r="AM8" s="1"/>
  <c r="AL7"/>
  <c r="AM7" s="1"/>
  <c r="AL6"/>
  <c r="AM6" s="1"/>
  <c r="AL5"/>
  <c r="AM5" s="1"/>
  <c r="AL4"/>
  <c r="AM4" s="1"/>
  <c r="AP29"/>
  <c r="AL28"/>
  <c r="AM28" s="1"/>
  <c r="AP25"/>
  <c r="AL24"/>
  <c r="AM24" s="1"/>
  <c r="AE17" i="3" l="1"/>
  <c r="AF17" s="1"/>
  <c r="AG17"/>
  <c r="AH17" s="1"/>
  <c r="AI17" s="1"/>
  <c r="AJ17"/>
  <c r="AK17"/>
  <c r="AN17"/>
  <c r="AO17"/>
  <c r="AR17"/>
  <c r="AS17" s="1"/>
  <c r="AR19" i="1"/>
  <c r="AS19" s="1"/>
  <c r="AL17" i="3" l="1"/>
  <c r="AM17" s="1"/>
  <c r="AP17"/>
  <c r="AQ17" s="1"/>
  <c r="AQ19" i="1"/>
  <c r="B32" i="8"/>
  <c r="C32"/>
  <c r="D32"/>
  <c r="E32"/>
  <c r="F32" s="1"/>
  <c r="B27"/>
  <c r="C27"/>
  <c r="D27"/>
  <c r="E27"/>
  <c r="F27" s="1"/>
  <c r="B28"/>
  <c r="C28"/>
  <c r="D28"/>
  <c r="E28"/>
  <c r="F28" s="1"/>
  <c r="B29"/>
  <c r="C29"/>
  <c r="D29"/>
  <c r="E29"/>
  <c r="F29" s="1"/>
  <c r="B30"/>
  <c r="C30"/>
  <c r="D30"/>
  <c r="E30"/>
  <c r="F30" s="1"/>
  <c r="B31"/>
  <c r="C31"/>
  <c r="D31"/>
  <c r="E31"/>
  <c r="F31" s="1"/>
  <c r="B33"/>
  <c r="C33"/>
  <c r="D33"/>
  <c r="E33"/>
  <c r="F33" s="1"/>
  <c r="B34"/>
  <c r="C34"/>
  <c r="D34"/>
  <c r="E34"/>
  <c r="F34" s="1"/>
  <c r="B35"/>
  <c r="C35"/>
  <c r="D35"/>
  <c r="E35"/>
  <c r="F35" s="1"/>
  <c r="B32" i="9"/>
  <c r="C32"/>
  <c r="D32"/>
  <c r="E32"/>
  <c r="F32" s="1"/>
  <c r="B33"/>
  <c r="C33"/>
  <c r="D33"/>
  <c r="E33"/>
  <c r="F33" s="1"/>
  <c r="B34"/>
  <c r="C34"/>
  <c r="D34"/>
  <c r="E34"/>
  <c r="F34" s="1"/>
  <c r="B35"/>
  <c r="C35"/>
  <c r="D35"/>
  <c r="E35"/>
  <c r="F35" s="1"/>
  <c r="B36"/>
  <c r="C36"/>
  <c r="D36"/>
  <c r="E36"/>
  <c r="F36" s="1"/>
  <c r="B37"/>
  <c r="C37"/>
  <c r="D37"/>
  <c r="E37"/>
  <c r="F37" s="1"/>
  <c r="B38"/>
  <c r="C38"/>
  <c r="D38"/>
  <c r="E38"/>
  <c r="F38" s="1"/>
  <c r="B39"/>
  <c r="C39"/>
  <c r="D39"/>
  <c r="E39"/>
  <c r="F39" s="1"/>
  <c r="B32" i="10"/>
  <c r="C32"/>
  <c r="D32"/>
  <c r="E32"/>
  <c r="F32" s="1"/>
  <c r="B33"/>
  <c r="C33"/>
  <c r="D33"/>
  <c r="E33"/>
  <c r="F33" s="1"/>
  <c r="B34"/>
  <c r="C34"/>
  <c r="D34"/>
  <c r="E34"/>
  <c r="F34" s="1"/>
  <c r="B35"/>
  <c r="C35"/>
  <c r="D35"/>
  <c r="E35"/>
  <c r="F35" s="1"/>
  <c r="B32" i="11"/>
  <c r="C32"/>
  <c r="D32"/>
  <c r="E32"/>
  <c r="F32" s="1"/>
  <c r="B33"/>
  <c r="C33"/>
  <c r="D33"/>
  <c r="E33"/>
  <c r="F33" s="1"/>
  <c r="B34"/>
  <c r="C34"/>
  <c r="D34"/>
  <c r="E34"/>
  <c r="F34" s="1"/>
  <c r="B35"/>
  <c r="C35"/>
  <c r="D35"/>
  <c r="E35"/>
  <c r="F35" s="1"/>
  <c r="B31"/>
  <c r="D22" i="3"/>
  <c r="C22"/>
  <c r="AG32"/>
  <c r="AH32" s="1"/>
  <c r="AI32" s="1"/>
  <c r="I32" i="9" s="1"/>
  <c r="J32" s="1"/>
  <c r="AJ32" i="3"/>
  <c r="AK32"/>
  <c r="AN32"/>
  <c r="AO32"/>
  <c r="AR32"/>
  <c r="AS32" s="1"/>
  <c r="O32" i="9" s="1"/>
  <c r="P32" s="1"/>
  <c r="AG33" i="3"/>
  <c r="AH33" s="1"/>
  <c r="AI33" s="1"/>
  <c r="I33" i="9" s="1"/>
  <c r="J33" s="1"/>
  <c r="AJ33" i="3"/>
  <c r="AK33"/>
  <c r="AN33"/>
  <c r="AO33"/>
  <c r="AR33"/>
  <c r="AS33" s="1"/>
  <c r="O33" i="9" s="1"/>
  <c r="P33" s="1"/>
  <c r="AG34" i="3"/>
  <c r="AH34" s="1"/>
  <c r="AI34" s="1"/>
  <c r="I34" i="9" s="1"/>
  <c r="J34" s="1"/>
  <c r="AJ34" i="3"/>
  <c r="AK34"/>
  <c r="AN34"/>
  <c r="AO34"/>
  <c r="AR34"/>
  <c r="AS34" s="1"/>
  <c r="O34" i="9" s="1"/>
  <c r="P34" s="1"/>
  <c r="AG35" i="3"/>
  <c r="AH35" s="1"/>
  <c r="AI35" s="1"/>
  <c r="I35" i="9" s="1"/>
  <c r="J35" s="1"/>
  <c r="AJ35" i="3"/>
  <c r="AK35"/>
  <c r="AN35"/>
  <c r="AO35"/>
  <c r="AR35"/>
  <c r="AS35" s="1"/>
  <c r="O35" i="9" s="1"/>
  <c r="P35" s="1"/>
  <c r="I36"/>
  <c r="J36" s="1"/>
  <c r="O36"/>
  <c r="P36" s="1"/>
  <c r="I37"/>
  <c r="J37" s="1"/>
  <c r="O37"/>
  <c r="P37" s="1"/>
  <c r="I38"/>
  <c r="J38" s="1"/>
  <c r="O38"/>
  <c r="P38" s="1"/>
  <c r="I39"/>
  <c r="J39" s="1"/>
  <c r="M39"/>
  <c r="N39" s="1"/>
  <c r="O39"/>
  <c r="P39" s="1"/>
  <c r="AE31" i="3"/>
  <c r="AE32"/>
  <c r="AF32" s="1"/>
  <c r="G32" i="9" s="1"/>
  <c r="H32" s="1"/>
  <c r="AE33" i="3"/>
  <c r="AF33" s="1"/>
  <c r="G33" i="9" s="1"/>
  <c r="H33" s="1"/>
  <c r="AE34" i="3"/>
  <c r="AF34" s="1"/>
  <c r="G34" i="9" s="1"/>
  <c r="H34" s="1"/>
  <c r="AE35" i="3"/>
  <c r="AF35" s="1"/>
  <c r="G35" i="9" s="1"/>
  <c r="H35" s="1"/>
  <c r="G36"/>
  <c r="G37"/>
  <c r="H37" s="1"/>
  <c r="G38"/>
  <c r="H38" s="1"/>
  <c r="G39"/>
  <c r="H39" s="1"/>
  <c r="E32" i="3"/>
  <c r="E33"/>
  <c r="E34"/>
  <c r="E35"/>
  <c r="B32"/>
  <c r="C32"/>
  <c r="B33"/>
  <c r="C33"/>
  <c r="B34"/>
  <c r="C34"/>
  <c r="B35"/>
  <c r="C35"/>
  <c r="D32"/>
  <c r="D33"/>
  <c r="D34"/>
  <c r="D35"/>
  <c r="AR32" i="2"/>
  <c r="AS32" s="1"/>
  <c r="O32" i="10" s="1"/>
  <c r="P32" s="1"/>
  <c r="AR33" i="2"/>
  <c r="AS33" s="1"/>
  <c r="O33" i="10" s="1"/>
  <c r="P33" s="1"/>
  <c r="AR34" i="2"/>
  <c r="AS34" s="1"/>
  <c r="O34" i="10" s="1"/>
  <c r="P34" s="1"/>
  <c r="AR35" i="2"/>
  <c r="AO32"/>
  <c r="AO33"/>
  <c r="AO34"/>
  <c r="AO35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K32"/>
  <c r="AK33"/>
  <c r="AK34"/>
  <c r="AK35"/>
  <c r="AJ32"/>
  <c r="AL32" s="1"/>
  <c r="AM32" s="1"/>
  <c r="K32" i="10" s="1"/>
  <c r="L32" s="1"/>
  <c r="AJ33" i="2"/>
  <c r="AJ34"/>
  <c r="AL34" s="1"/>
  <c r="AM34" s="1"/>
  <c r="K34" i="10" s="1"/>
  <c r="L34" s="1"/>
  <c r="AJ35" i="2"/>
  <c r="AG32"/>
  <c r="AH32" s="1"/>
  <c r="AI32" s="1"/>
  <c r="I32" i="10" s="1"/>
  <c r="J32" s="1"/>
  <c r="AG33" i="2"/>
  <c r="AH33" s="1"/>
  <c r="AI33" s="1"/>
  <c r="I33" i="10" s="1"/>
  <c r="J33" s="1"/>
  <c r="AG34" i="2"/>
  <c r="AH34" s="1"/>
  <c r="AI34" s="1"/>
  <c r="I34" i="10" s="1"/>
  <c r="J34" s="1"/>
  <c r="AG35" i="2"/>
  <c r="AH35" s="1"/>
  <c r="AI35" s="1"/>
  <c r="I35" i="10" s="1"/>
  <c r="J35" s="1"/>
  <c r="AE27" i="2"/>
  <c r="AF27" s="1"/>
  <c r="AE28"/>
  <c r="AF28" s="1"/>
  <c r="AE29"/>
  <c r="AF29" s="1"/>
  <c r="AE30"/>
  <c r="AF30" s="1"/>
  <c r="AE31"/>
  <c r="AF31" s="1"/>
  <c r="AE32"/>
  <c r="AF32" s="1"/>
  <c r="G32" i="10" s="1"/>
  <c r="H32" s="1"/>
  <c r="AE33" i="2"/>
  <c r="AF33" s="1"/>
  <c r="G33" i="10" s="1"/>
  <c r="H33" s="1"/>
  <c r="AE34" i="2"/>
  <c r="AF34" s="1"/>
  <c r="G34" i="10" s="1"/>
  <c r="H34" s="1"/>
  <c r="AE35" i="2"/>
  <c r="AF35"/>
  <c r="G35" i="10" s="1"/>
  <c r="H35" s="1"/>
  <c r="AS35" i="2"/>
  <c r="O35" i="10" s="1"/>
  <c r="P35" s="1"/>
  <c r="AR5" i="1"/>
  <c r="AS5" s="1"/>
  <c r="AR6"/>
  <c r="AS6" s="1"/>
  <c r="AR7"/>
  <c r="AR8"/>
  <c r="AS8" s="1"/>
  <c r="AR9"/>
  <c r="AS9" s="1"/>
  <c r="AR10"/>
  <c r="AS10" s="1"/>
  <c r="AR11"/>
  <c r="AS11" s="1"/>
  <c r="AR12"/>
  <c r="AS12" s="1"/>
  <c r="AR13"/>
  <c r="AS13" s="1"/>
  <c r="AR14"/>
  <c r="AS14" s="1"/>
  <c r="AR15"/>
  <c r="AS15" s="1"/>
  <c r="AR16"/>
  <c r="AS16" s="1"/>
  <c r="AR17"/>
  <c r="AS17" s="1"/>
  <c r="AR18"/>
  <c r="AS18" s="1"/>
  <c r="AR20"/>
  <c r="AS20" s="1"/>
  <c r="AR21"/>
  <c r="AS21" s="1"/>
  <c r="AR22"/>
  <c r="AS22" s="1"/>
  <c r="AR23"/>
  <c r="AS23" s="1"/>
  <c r="AR24"/>
  <c r="AS24" s="1"/>
  <c r="AR25"/>
  <c r="AS25" s="1"/>
  <c r="AR26"/>
  <c r="AS26" s="1"/>
  <c r="AR27"/>
  <c r="AS27" s="1"/>
  <c r="AR28"/>
  <c r="AS28" s="1"/>
  <c r="AR29"/>
  <c r="AS29" s="1"/>
  <c r="AR30"/>
  <c r="AS30" s="1"/>
  <c r="AR31"/>
  <c r="AS31" s="1"/>
  <c r="AR32"/>
  <c r="AS32" s="1"/>
  <c r="O32" i="11" s="1"/>
  <c r="P32" s="1"/>
  <c r="AR33" i="1"/>
  <c r="AS33" s="1"/>
  <c r="O33" i="11" s="1"/>
  <c r="P33" s="1"/>
  <c r="AR34" i="1"/>
  <c r="AS34" s="1"/>
  <c r="O34" i="11" s="1"/>
  <c r="P34" s="1"/>
  <c r="AR35" i="1"/>
  <c r="AS35" s="1"/>
  <c r="O35" i="11" s="1"/>
  <c r="P35" s="1"/>
  <c r="AQ9" i="1"/>
  <c r="AQ20"/>
  <c r="AQ23"/>
  <c r="AQ24"/>
  <c r="AQ25"/>
  <c r="AQ27"/>
  <c r="AQ29"/>
  <c r="AQ31"/>
  <c r="AQ33"/>
  <c r="M33" i="11" s="1"/>
  <c r="N33" s="1"/>
  <c r="AQ35" i="1"/>
  <c r="M35" i="11" s="1"/>
  <c r="N35" s="1"/>
  <c r="K35"/>
  <c r="L35" s="1"/>
  <c r="I32"/>
  <c r="J32" s="1"/>
  <c r="I33"/>
  <c r="J33" s="1"/>
  <c r="I34"/>
  <c r="J34" s="1"/>
  <c r="I35"/>
  <c r="J35" s="1"/>
  <c r="G27" i="8"/>
  <c r="H27" s="1"/>
  <c r="G28"/>
  <c r="H28" s="1"/>
  <c r="G29"/>
  <c r="H29" s="1"/>
  <c r="G30"/>
  <c r="H30" s="1"/>
  <c r="G31"/>
  <c r="H31" s="1"/>
  <c r="G32"/>
  <c r="H32" s="1"/>
  <c r="G33" i="11"/>
  <c r="G34"/>
  <c r="H34" s="1"/>
  <c r="G35"/>
  <c r="H35" s="1"/>
  <c r="AP35" i="2" l="1"/>
  <c r="AQ35" s="1"/>
  <c r="M35" i="10" s="1"/>
  <c r="N35" s="1"/>
  <c r="K38" i="9"/>
  <c r="L38" s="1"/>
  <c r="K37"/>
  <c r="L37" s="1"/>
  <c r="AQ22" i="1"/>
  <c r="H36" i="9"/>
  <c r="AP34" i="2"/>
  <c r="AQ34" s="1"/>
  <c r="M34" i="10" s="1"/>
  <c r="N34" s="1"/>
  <c r="AL33" i="2"/>
  <c r="AM33" s="1"/>
  <c r="K33" i="10" s="1"/>
  <c r="L33" s="1"/>
  <c r="AP33" i="2"/>
  <c r="AQ33" s="1"/>
  <c r="M33" i="10" s="1"/>
  <c r="N33" s="1"/>
  <c r="AP32" i="2"/>
  <c r="AQ32" s="1"/>
  <c r="M32" i="10" s="1"/>
  <c r="N32" s="1"/>
  <c r="AL35" i="2"/>
  <c r="AM35" s="1"/>
  <c r="K35" i="10" s="1"/>
  <c r="L35" s="1"/>
  <c r="AQ21" i="1"/>
  <c r="AQ17"/>
  <c r="AQ16"/>
  <c r="AQ15"/>
  <c r="AQ13"/>
  <c r="AQ11"/>
  <c r="H33" i="11"/>
  <c r="AQ34" i="1"/>
  <c r="M34" i="11" s="1"/>
  <c r="N34" s="1"/>
  <c r="AQ26" i="1"/>
  <c r="AQ18"/>
  <c r="AQ14"/>
  <c r="AQ10"/>
  <c r="G33" i="8"/>
  <c r="H33" s="1"/>
  <c r="AQ12" i="1"/>
  <c r="G35" i="8"/>
  <c r="H35" s="1"/>
  <c r="G32" i="11"/>
  <c r="G34" i="8"/>
  <c r="H34" s="1"/>
  <c r="Q35" i="11"/>
  <c r="R35" s="1"/>
  <c r="S35" s="1"/>
  <c r="K39" i="9"/>
  <c r="L39" s="1"/>
  <c r="M38"/>
  <c r="N38" s="1"/>
  <c r="M37"/>
  <c r="N37" s="1"/>
  <c r="AL35" i="3"/>
  <c r="AM35" s="1"/>
  <c r="K35" i="9" s="1"/>
  <c r="L35" s="1"/>
  <c r="AP35" i="3"/>
  <c r="AQ35" s="1"/>
  <c r="M35" i="9" s="1"/>
  <c r="N35" s="1"/>
  <c r="AL32" i="3"/>
  <c r="AM32" s="1"/>
  <c r="K32" i="9" s="1"/>
  <c r="L32" s="1"/>
  <c r="AP32" i="3"/>
  <c r="AQ32" s="1"/>
  <c r="M32" i="9" s="1"/>
  <c r="N32" s="1"/>
  <c r="K36"/>
  <c r="L36" s="1"/>
  <c r="AL34" i="3"/>
  <c r="AM34" s="1"/>
  <c r="K34" i="9" s="1"/>
  <c r="L34" s="1"/>
  <c r="AL33" i="3"/>
  <c r="AM33" s="1"/>
  <c r="K33" i="9" s="1"/>
  <c r="L33" s="1"/>
  <c r="M36"/>
  <c r="N36" s="1"/>
  <c r="AP34" i="3"/>
  <c r="AQ34" s="1"/>
  <c r="M34" i="9" s="1"/>
  <c r="N34" s="1"/>
  <c r="AP33" i="3"/>
  <c r="AQ33" s="1"/>
  <c r="M33" i="9" s="1"/>
  <c r="N33" s="1"/>
  <c r="K32" i="11"/>
  <c r="L32" s="1"/>
  <c r="AQ32" i="1"/>
  <c r="M32" i="11" s="1"/>
  <c r="N32" s="1"/>
  <c r="AQ28" i="1"/>
  <c r="AQ30"/>
  <c r="K34" i="11"/>
  <c r="L34" s="1"/>
  <c r="K33"/>
  <c r="L33" s="1"/>
  <c r="Q33" i="10" l="1"/>
  <c r="R33" s="1"/>
  <c r="S33" s="1"/>
  <c r="Q34"/>
  <c r="R34" s="1"/>
  <c r="S34" s="1"/>
  <c r="Q35"/>
  <c r="R35" s="1"/>
  <c r="S35" s="1"/>
  <c r="Q32"/>
  <c r="R32" s="1"/>
  <c r="S32" s="1"/>
  <c r="Q35" i="9"/>
  <c r="R35" s="1"/>
  <c r="S35" s="1"/>
  <c r="Q33" i="11"/>
  <c r="R33" s="1"/>
  <c r="S33" s="1"/>
  <c r="Q34"/>
  <c r="R34" s="1"/>
  <c r="S34" s="1"/>
  <c r="Q37" i="9"/>
  <c r="R37" s="1"/>
  <c r="S37" s="1"/>
  <c r="Q39"/>
  <c r="R39" s="1"/>
  <c r="S39" s="1"/>
  <c r="Q32"/>
  <c r="R32" s="1"/>
  <c r="S32" s="1"/>
  <c r="Q36"/>
  <c r="R36" s="1"/>
  <c r="S36" s="1"/>
  <c r="Q38"/>
  <c r="R38" s="1"/>
  <c r="S38" s="1"/>
  <c r="Q33"/>
  <c r="R33" s="1"/>
  <c r="S33" s="1"/>
  <c r="Q34"/>
  <c r="R34" s="1"/>
  <c r="S34" s="1"/>
  <c r="H32" i="11"/>
  <c r="Q32"/>
  <c r="R32" s="1"/>
  <c r="S32" s="1"/>
  <c r="B27"/>
  <c r="B28"/>
  <c r="B29"/>
  <c r="B30"/>
  <c r="B31" i="9"/>
  <c r="C31"/>
  <c r="D31"/>
  <c r="E31"/>
  <c r="F31" s="1"/>
  <c r="B31" i="10"/>
  <c r="C31"/>
  <c r="D31"/>
  <c r="E31"/>
  <c r="F31" s="1"/>
  <c r="C31" i="11"/>
  <c r="D31"/>
  <c r="E31"/>
  <c r="F31" s="1"/>
  <c r="G31"/>
  <c r="H31" s="1"/>
  <c r="I31"/>
  <c r="J31" s="1"/>
  <c r="K31"/>
  <c r="L31" s="1"/>
  <c r="M31"/>
  <c r="N31" s="1"/>
  <c r="O31"/>
  <c r="P31" s="1"/>
  <c r="B31" i="3"/>
  <c r="C31"/>
  <c r="D31"/>
  <c r="E31"/>
  <c r="AF31"/>
  <c r="G31" i="9" s="1"/>
  <c r="AG31" i="3"/>
  <c r="AH31" s="1"/>
  <c r="AI31" s="1"/>
  <c r="I31" i="9" s="1"/>
  <c r="J31" s="1"/>
  <c r="AJ31" i="3"/>
  <c r="AK31"/>
  <c r="AN31"/>
  <c r="AO31"/>
  <c r="AR31"/>
  <c r="AS31" s="1"/>
  <c r="O31" i="9" s="1"/>
  <c r="P31" s="1"/>
  <c r="G31" i="10"/>
  <c r="AG31" i="2"/>
  <c r="AH31" s="1"/>
  <c r="AI31" s="1"/>
  <c r="I31" i="10" s="1"/>
  <c r="J31" s="1"/>
  <c r="AJ31" i="2"/>
  <c r="AK31"/>
  <c r="AO31"/>
  <c r="AR31"/>
  <c r="AS31" s="1"/>
  <c r="O31" i="10" s="1"/>
  <c r="P31" s="1"/>
  <c r="AQ8" i="1"/>
  <c r="AP31" i="3" l="1"/>
  <c r="AQ31" s="1"/>
  <c r="M31" i="9" s="1"/>
  <c r="N31" s="1"/>
  <c r="AL31" i="3"/>
  <c r="AM31" s="1"/>
  <c r="K31" i="9" s="1"/>
  <c r="L31" s="1"/>
  <c r="AL31" i="2"/>
  <c r="AM31" s="1"/>
  <c r="K31" i="10" s="1"/>
  <c r="L31" s="1"/>
  <c r="Q31" i="11"/>
  <c r="R31" s="1"/>
  <c r="S31" s="1"/>
  <c r="H31" i="9"/>
  <c r="H31" i="10"/>
  <c r="AP31" i="2"/>
  <c r="AQ31" s="1"/>
  <c r="M31" i="10" s="1"/>
  <c r="N31" s="1"/>
  <c r="B27" i="9"/>
  <c r="C27"/>
  <c r="D27"/>
  <c r="E27"/>
  <c r="F27" s="1"/>
  <c r="B28"/>
  <c r="C28"/>
  <c r="D28"/>
  <c r="E28"/>
  <c r="F28" s="1"/>
  <c r="B29"/>
  <c r="C29"/>
  <c r="D29"/>
  <c r="E29"/>
  <c r="F29" s="1"/>
  <c r="B30"/>
  <c r="C30"/>
  <c r="D30"/>
  <c r="E30"/>
  <c r="F30" s="1"/>
  <c r="B27" i="10"/>
  <c r="C27"/>
  <c r="D27"/>
  <c r="E27"/>
  <c r="F27" s="1"/>
  <c r="B28"/>
  <c r="C28"/>
  <c r="D28"/>
  <c r="E28"/>
  <c r="F28" s="1"/>
  <c r="B29"/>
  <c r="C29"/>
  <c r="D29"/>
  <c r="E29"/>
  <c r="F29" s="1"/>
  <c r="B30"/>
  <c r="C30"/>
  <c r="D30"/>
  <c r="E30"/>
  <c r="F30" s="1"/>
  <c r="C27" i="11"/>
  <c r="D27"/>
  <c r="E27"/>
  <c r="F27" s="1"/>
  <c r="G27"/>
  <c r="H27" s="1"/>
  <c r="I27"/>
  <c r="J27" s="1"/>
  <c r="K27"/>
  <c r="L27" s="1"/>
  <c r="M27"/>
  <c r="N27" s="1"/>
  <c r="O27"/>
  <c r="P27" s="1"/>
  <c r="C28"/>
  <c r="D28"/>
  <c r="E28"/>
  <c r="F28" s="1"/>
  <c r="G28"/>
  <c r="H28" s="1"/>
  <c r="I28"/>
  <c r="J28" s="1"/>
  <c r="K28"/>
  <c r="L28" s="1"/>
  <c r="M28"/>
  <c r="N28" s="1"/>
  <c r="O28"/>
  <c r="P28" s="1"/>
  <c r="C29"/>
  <c r="D29"/>
  <c r="E29"/>
  <c r="F29" s="1"/>
  <c r="G29"/>
  <c r="H29" s="1"/>
  <c r="I29"/>
  <c r="J29" s="1"/>
  <c r="K29"/>
  <c r="L29" s="1"/>
  <c r="M29"/>
  <c r="N29" s="1"/>
  <c r="O29"/>
  <c r="P29" s="1"/>
  <c r="C30"/>
  <c r="D30"/>
  <c r="E30"/>
  <c r="F30" s="1"/>
  <c r="G30"/>
  <c r="H30" s="1"/>
  <c r="I30"/>
  <c r="J30" s="1"/>
  <c r="K30"/>
  <c r="L30" s="1"/>
  <c r="M30"/>
  <c r="N30" s="1"/>
  <c r="O30"/>
  <c r="P30" s="1"/>
  <c r="B27" i="3"/>
  <c r="C27"/>
  <c r="D27"/>
  <c r="E27"/>
  <c r="AE27"/>
  <c r="AF27" s="1"/>
  <c r="G27" i="9" s="1"/>
  <c r="AG27" i="3"/>
  <c r="AH27" s="1"/>
  <c r="AI27" s="1"/>
  <c r="I27" i="9" s="1"/>
  <c r="J27" s="1"/>
  <c r="AJ27" i="3"/>
  <c r="AK27"/>
  <c r="AN27"/>
  <c r="AO27"/>
  <c r="AR27"/>
  <c r="AS27" s="1"/>
  <c r="O27" i="9" s="1"/>
  <c r="P27" s="1"/>
  <c r="B28" i="3"/>
  <c r="C28"/>
  <c r="D28"/>
  <c r="E28"/>
  <c r="AE28"/>
  <c r="AF28" s="1"/>
  <c r="G28" i="9" s="1"/>
  <c r="H28" s="1"/>
  <c r="AG28" i="3"/>
  <c r="AH28" s="1"/>
  <c r="AI28" s="1"/>
  <c r="I28" i="9" s="1"/>
  <c r="AJ28" i="3"/>
  <c r="AK28"/>
  <c r="AN28"/>
  <c r="AO28"/>
  <c r="AR28"/>
  <c r="AS28" s="1"/>
  <c r="O28" i="9" s="1"/>
  <c r="P28" s="1"/>
  <c r="B29" i="3"/>
  <c r="C29"/>
  <c r="D29"/>
  <c r="E29"/>
  <c r="AE29"/>
  <c r="AF29" s="1"/>
  <c r="G29" i="9" s="1"/>
  <c r="AG29" i="3"/>
  <c r="AH29" s="1"/>
  <c r="AI29" s="1"/>
  <c r="I29" i="9" s="1"/>
  <c r="J29" s="1"/>
  <c r="AJ29" i="3"/>
  <c r="AK29"/>
  <c r="AN29"/>
  <c r="AO29"/>
  <c r="AR29"/>
  <c r="AS29" s="1"/>
  <c r="O29" i="9" s="1"/>
  <c r="P29" s="1"/>
  <c r="B30" i="3"/>
  <c r="C30"/>
  <c r="D30"/>
  <c r="E30"/>
  <c r="AE30"/>
  <c r="AF30" s="1"/>
  <c r="G30" i="9" s="1"/>
  <c r="AG30" i="3"/>
  <c r="AH30" s="1"/>
  <c r="AI30" s="1"/>
  <c r="I30" i="9" s="1"/>
  <c r="J30" s="1"/>
  <c r="AJ30" i="3"/>
  <c r="AK30"/>
  <c r="AN30"/>
  <c r="AO30"/>
  <c r="AR30"/>
  <c r="AS30" s="1"/>
  <c r="O30" i="9" s="1"/>
  <c r="P30" s="1"/>
  <c r="G27" i="10"/>
  <c r="H27" s="1"/>
  <c r="AG27" i="2"/>
  <c r="AH27" s="1"/>
  <c r="AI27" s="1"/>
  <c r="I27" i="10" s="1"/>
  <c r="AJ27" i="2"/>
  <c r="AK27"/>
  <c r="AO27"/>
  <c r="AR27"/>
  <c r="AS27" s="1"/>
  <c r="O27" i="10" s="1"/>
  <c r="P27" s="1"/>
  <c r="G28"/>
  <c r="H28" s="1"/>
  <c r="AG28" i="2"/>
  <c r="AH28" s="1"/>
  <c r="AI28" s="1"/>
  <c r="I28" i="10" s="1"/>
  <c r="AJ28" i="2"/>
  <c r="AK28"/>
  <c r="AO28"/>
  <c r="AR28"/>
  <c r="AS28" s="1"/>
  <c r="O28" i="10" s="1"/>
  <c r="P28" s="1"/>
  <c r="G29"/>
  <c r="H29" s="1"/>
  <c r="AG29" i="2"/>
  <c r="AH29" s="1"/>
  <c r="AI29" s="1"/>
  <c r="I29" i="10" s="1"/>
  <c r="AJ29" i="2"/>
  <c r="AK29"/>
  <c r="AO29"/>
  <c r="AR29"/>
  <c r="AS29" s="1"/>
  <c r="O29" i="10" s="1"/>
  <c r="P29" s="1"/>
  <c r="G30"/>
  <c r="H30" s="1"/>
  <c r="AG30" i="2"/>
  <c r="AH30" s="1"/>
  <c r="AI30" s="1"/>
  <c r="I30" i="10" s="1"/>
  <c r="AJ30" i="2"/>
  <c r="AK30"/>
  <c r="AO30"/>
  <c r="AR30"/>
  <c r="AS30" s="1"/>
  <c r="O30" i="10" s="1"/>
  <c r="P30" s="1"/>
  <c r="AL30" i="2" l="1"/>
  <c r="AM30" s="1"/>
  <c r="K30" i="10" s="1"/>
  <c r="L30" s="1"/>
  <c r="AL29" i="3"/>
  <c r="AM29" s="1"/>
  <c r="K29" i="9" s="1"/>
  <c r="L29" s="1"/>
  <c r="Q31"/>
  <c r="R31" s="1"/>
  <c r="S31" s="1"/>
  <c r="AP28" i="3"/>
  <c r="AQ28" s="1"/>
  <c r="M28" i="9" s="1"/>
  <c r="N28" s="1"/>
  <c r="AL30" i="3"/>
  <c r="AM30" s="1"/>
  <c r="K30" i="9" s="1"/>
  <c r="L30" s="1"/>
  <c r="AP27" i="3"/>
  <c r="AQ27" s="1"/>
  <c r="M27" i="9" s="1"/>
  <c r="N27" s="1"/>
  <c r="AP30" i="3"/>
  <c r="AQ30" s="1"/>
  <c r="M30" i="9" s="1"/>
  <c r="N30" s="1"/>
  <c r="AP27" i="2"/>
  <c r="AQ27" s="1"/>
  <c r="M27" i="10" s="1"/>
  <c r="N27" s="1"/>
  <c r="AP29" i="2"/>
  <c r="AQ29" s="1"/>
  <c r="M29" i="10" s="1"/>
  <c r="N29" s="1"/>
  <c r="Q27" i="11"/>
  <c r="R27" s="1"/>
  <c r="S27" s="1"/>
  <c r="Q30"/>
  <c r="R30" s="1"/>
  <c r="S30" s="1"/>
  <c r="AL27" i="3"/>
  <c r="AM27" s="1"/>
  <c r="K27" i="9" s="1"/>
  <c r="L27" s="1"/>
  <c r="Q31" i="10"/>
  <c r="R31" s="1"/>
  <c r="S31" s="1"/>
  <c r="AP30" i="2"/>
  <c r="AQ30" s="1"/>
  <c r="M30" i="10" s="1"/>
  <c r="N30" s="1"/>
  <c r="AP28" i="2"/>
  <c r="AQ28" s="1"/>
  <c r="M28" i="10" s="1"/>
  <c r="N28" s="1"/>
  <c r="AP29" i="3"/>
  <c r="AQ29" s="1"/>
  <c r="M29" i="9" s="1"/>
  <c r="N29" s="1"/>
  <c r="AL28" i="3"/>
  <c r="AM28" s="1"/>
  <c r="K28" i="9" s="1"/>
  <c r="L28" s="1"/>
  <c r="AL28" i="2"/>
  <c r="AM28" s="1"/>
  <c r="K28" i="10" s="1"/>
  <c r="L28" s="1"/>
  <c r="Q29" i="11"/>
  <c r="R29" s="1"/>
  <c r="S29" s="1"/>
  <c r="H27" i="9"/>
  <c r="H30"/>
  <c r="H29"/>
  <c r="J28"/>
  <c r="J29" i="10"/>
  <c r="J27"/>
  <c r="J30"/>
  <c r="J28"/>
  <c r="AL29" i="2"/>
  <c r="AM29" s="1"/>
  <c r="K29" i="10" s="1"/>
  <c r="L29" s="1"/>
  <c r="AL27" i="2"/>
  <c r="AM27" s="1"/>
  <c r="K27" i="10" s="1"/>
  <c r="L27" s="1"/>
  <c r="Q28" i="11"/>
  <c r="R28" s="1"/>
  <c r="S28" s="1"/>
  <c r="B26" i="9"/>
  <c r="B22" i="3"/>
  <c r="AE22"/>
  <c r="AF22" s="1"/>
  <c r="AG22"/>
  <c r="AH22" s="1"/>
  <c r="AI22" s="1"/>
  <c r="AJ22"/>
  <c r="AK22"/>
  <c r="AN22"/>
  <c r="AO22"/>
  <c r="AR22"/>
  <c r="AS22" s="1"/>
  <c r="B23"/>
  <c r="C23"/>
  <c r="D23"/>
  <c r="E23"/>
  <c r="AE23"/>
  <c r="AF23" s="1"/>
  <c r="AG23"/>
  <c r="AH23" s="1"/>
  <c r="AI23" s="1"/>
  <c r="AJ23"/>
  <c r="AK23"/>
  <c r="AN23"/>
  <c r="AO23"/>
  <c r="AR23"/>
  <c r="AS23" s="1"/>
  <c r="B24"/>
  <c r="C24"/>
  <c r="D24"/>
  <c r="E24"/>
  <c r="AE24"/>
  <c r="AF24" s="1"/>
  <c r="AG24"/>
  <c r="AH24" s="1"/>
  <c r="AI24" s="1"/>
  <c r="AJ24"/>
  <c r="AK24"/>
  <c r="AN24"/>
  <c r="AO24"/>
  <c r="AR24"/>
  <c r="AS24" s="1"/>
  <c r="B25"/>
  <c r="C25"/>
  <c r="D25"/>
  <c r="E25"/>
  <c r="AE25"/>
  <c r="AF25" s="1"/>
  <c r="AG25"/>
  <c r="AH25" s="1"/>
  <c r="AI25" s="1"/>
  <c r="AJ25"/>
  <c r="AK25"/>
  <c r="AN25"/>
  <c r="AO25"/>
  <c r="AR25"/>
  <c r="AS25" s="1"/>
  <c r="B26"/>
  <c r="C26"/>
  <c r="D26"/>
  <c r="E26"/>
  <c r="AE26"/>
  <c r="AF26" s="1"/>
  <c r="AG26"/>
  <c r="AH26" s="1"/>
  <c r="AI26" s="1"/>
  <c r="AJ26"/>
  <c r="AK26"/>
  <c r="AN26"/>
  <c r="AO26"/>
  <c r="AR26"/>
  <c r="AS26" s="1"/>
  <c r="AE20" i="2"/>
  <c r="AF20" s="1"/>
  <c r="AG20"/>
  <c r="AH20" s="1"/>
  <c r="AI20" s="1"/>
  <c r="AJ20"/>
  <c r="AK20"/>
  <c r="AO20"/>
  <c r="AR20"/>
  <c r="AS20" s="1"/>
  <c r="AE21"/>
  <c r="AF21" s="1"/>
  <c r="AG21"/>
  <c r="AH21" s="1"/>
  <c r="AI21" s="1"/>
  <c r="AJ21"/>
  <c r="AK21"/>
  <c r="AO21"/>
  <c r="AR21"/>
  <c r="AS21" s="1"/>
  <c r="AE22"/>
  <c r="AF22" s="1"/>
  <c r="AG22"/>
  <c r="AH22" s="1"/>
  <c r="AI22" s="1"/>
  <c r="AJ22"/>
  <c r="AK22"/>
  <c r="AO22"/>
  <c r="AR22"/>
  <c r="AS22" s="1"/>
  <c r="AE23"/>
  <c r="AF23" s="1"/>
  <c r="AG23"/>
  <c r="AH23" s="1"/>
  <c r="AI23" s="1"/>
  <c r="AJ23"/>
  <c r="AK23"/>
  <c r="AO23"/>
  <c r="AR23"/>
  <c r="AS23" s="1"/>
  <c r="AE24"/>
  <c r="AF24" s="1"/>
  <c r="AG24"/>
  <c r="AH24" s="1"/>
  <c r="AI24" s="1"/>
  <c r="AJ24"/>
  <c r="AK24"/>
  <c r="AO24"/>
  <c r="AR24"/>
  <c r="AS24" s="1"/>
  <c r="AE25"/>
  <c r="AF25" s="1"/>
  <c r="AG25"/>
  <c r="AH25" s="1"/>
  <c r="AI25" s="1"/>
  <c r="AJ25"/>
  <c r="AK25"/>
  <c r="AO25"/>
  <c r="AR25"/>
  <c r="AS25" s="1"/>
  <c r="AE26"/>
  <c r="AF26" s="1"/>
  <c r="AG26"/>
  <c r="AH26" s="1"/>
  <c r="AI26" s="1"/>
  <c r="AJ26"/>
  <c r="AK26"/>
  <c r="AO26"/>
  <c r="AR26"/>
  <c r="AS26" s="1"/>
  <c r="Q30" i="10" l="1"/>
  <c r="R30" s="1"/>
  <c r="S30" s="1"/>
  <c r="Q30" i="9"/>
  <c r="R30" s="1"/>
  <c r="S30" s="1"/>
  <c r="Q28"/>
  <c r="R28" s="1"/>
  <c r="S28" s="1"/>
  <c r="Q27"/>
  <c r="R27" s="1"/>
  <c r="S27" s="1"/>
  <c r="Q29"/>
  <c r="R29" s="1"/>
  <c r="S29" s="1"/>
  <c r="AL26" i="3"/>
  <c r="AM26" s="1"/>
  <c r="Q28" i="10"/>
  <c r="R28" s="1"/>
  <c r="S28" s="1"/>
  <c r="AL26" i="2"/>
  <c r="AM26" s="1"/>
  <c r="AP26"/>
  <c r="AQ26" s="1"/>
  <c r="Q29" i="10"/>
  <c r="R29" s="1"/>
  <c r="S29" s="1"/>
  <c r="AL24" i="3"/>
  <c r="AM24" s="1"/>
  <c r="AP22"/>
  <c r="AQ22" s="1"/>
  <c r="Q27" i="10"/>
  <c r="R27" s="1"/>
  <c r="S27" s="1"/>
  <c r="AL24" i="2"/>
  <c r="AM24" s="1"/>
  <c r="AP22"/>
  <c r="AQ22" s="1"/>
  <c r="AL22"/>
  <c r="AM22" s="1"/>
  <c r="AP21"/>
  <c r="AQ21" s="1"/>
  <c r="AL21"/>
  <c r="AM21" s="1"/>
  <c r="AP24"/>
  <c r="AQ24" s="1"/>
  <c r="AL20"/>
  <c r="AM20" s="1"/>
  <c r="AP26" i="3"/>
  <c r="AQ26" s="1"/>
  <c r="AP24"/>
  <c r="AQ24" s="1"/>
  <c r="AL22"/>
  <c r="AM22" s="1"/>
  <c r="AP25"/>
  <c r="AQ25" s="1"/>
  <c r="AL25"/>
  <c r="AM25" s="1"/>
  <c r="AP25" i="2"/>
  <c r="AQ25" s="1"/>
  <c r="AL25"/>
  <c r="AM25" s="1"/>
  <c r="AP20"/>
  <c r="AQ20" s="1"/>
  <c r="AP23" i="3"/>
  <c r="AQ23" s="1"/>
  <c r="AL23"/>
  <c r="AM23" s="1"/>
  <c r="AP23" i="2"/>
  <c r="AQ23" s="1"/>
  <c r="AL23"/>
  <c r="AM23" s="1"/>
  <c r="B44" i="7" l="1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M22"/>
  <c r="N22" s="1"/>
  <c r="M23"/>
  <c r="N23" s="1"/>
  <c r="M30"/>
  <c r="M32"/>
  <c r="M33"/>
  <c r="M34"/>
  <c r="M36"/>
  <c r="M37"/>
  <c r="M38"/>
  <c r="M44"/>
  <c r="N44" s="1"/>
  <c r="I10"/>
  <c r="J10" s="1"/>
  <c r="I13"/>
  <c r="J13" s="1"/>
  <c r="I18"/>
  <c r="J18" s="1"/>
  <c r="I20"/>
  <c r="J20" s="1"/>
  <c r="I21"/>
  <c r="J21" s="1"/>
  <c r="I22"/>
  <c r="J22" s="1"/>
  <c r="I23"/>
  <c r="J23" s="1"/>
  <c r="I30"/>
  <c r="I32"/>
  <c r="I33"/>
  <c r="I34"/>
  <c r="I36"/>
  <c r="I37"/>
  <c r="I38"/>
  <c r="I44"/>
  <c r="J44" s="1"/>
  <c r="K44"/>
  <c r="L44" s="1"/>
  <c r="K38"/>
  <c r="K37"/>
  <c r="K36"/>
  <c r="K34"/>
  <c r="K33"/>
  <c r="K32"/>
  <c r="K30"/>
  <c r="K23"/>
  <c r="L23" s="1"/>
  <c r="K22"/>
  <c r="L22" s="1"/>
  <c r="K14"/>
  <c r="L14" s="1"/>
  <c r="G9" i="11"/>
  <c r="H9" s="1"/>
  <c r="G10" i="7"/>
  <c r="G14"/>
  <c r="G17"/>
  <c r="G18"/>
  <c r="G21"/>
  <c r="G22"/>
  <c r="G23"/>
  <c r="G30"/>
  <c r="G32"/>
  <c r="G33"/>
  <c r="G34"/>
  <c r="G36"/>
  <c r="G37"/>
  <c r="G38"/>
  <c r="G44"/>
  <c r="O9"/>
  <c r="P9" s="1"/>
  <c r="O10"/>
  <c r="P10" s="1"/>
  <c r="O14"/>
  <c r="P14" s="1"/>
  <c r="O17"/>
  <c r="P17" s="1"/>
  <c r="O18"/>
  <c r="P18" s="1"/>
  <c r="O21"/>
  <c r="P21" s="1"/>
  <c r="O22"/>
  <c r="P22" s="1"/>
  <c r="O23"/>
  <c r="P23" s="1"/>
  <c r="O30"/>
  <c r="O32"/>
  <c r="O33"/>
  <c r="O34"/>
  <c r="O36"/>
  <c r="O37"/>
  <c r="O38"/>
  <c r="O44"/>
  <c r="P44" s="1"/>
  <c r="C43"/>
  <c r="D43"/>
  <c r="E43"/>
  <c r="F43" s="1"/>
  <c r="C44"/>
  <c r="D44"/>
  <c r="E44"/>
  <c r="F44" s="1"/>
  <c r="A2"/>
  <c r="E5"/>
  <c r="F5" s="1"/>
  <c r="E6"/>
  <c r="F6" s="1"/>
  <c r="E7"/>
  <c r="F7" s="1"/>
  <c r="E8"/>
  <c r="F8" s="1"/>
  <c r="E9"/>
  <c r="F9" s="1"/>
  <c r="E10"/>
  <c r="F10" s="1"/>
  <c r="E11"/>
  <c r="F11" s="1"/>
  <c r="E12"/>
  <c r="F12" s="1"/>
  <c r="E13"/>
  <c r="F13" s="1"/>
  <c r="E14"/>
  <c r="F14" s="1"/>
  <c r="E15"/>
  <c r="F15" s="1"/>
  <c r="E16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E24"/>
  <c r="F24" s="1"/>
  <c r="E25"/>
  <c r="F25" s="1"/>
  <c r="E26"/>
  <c r="F26" s="1"/>
  <c r="E27"/>
  <c r="F27" s="1"/>
  <c r="E28"/>
  <c r="F28" s="1"/>
  <c r="E29"/>
  <c r="F29" s="1"/>
  <c r="E30"/>
  <c r="F30" s="1"/>
  <c r="E31"/>
  <c r="F31" s="1"/>
  <c r="E32"/>
  <c r="F32" s="1"/>
  <c r="E33"/>
  <c r="F33" s="1"/>
  <c r="E34"/>
  <c r="F34" s="1"/>
  <c r="E35"/>
  <c r="F35" s="1"/>
  <c r="E36"/>
  <c r="F36" s="1"/>
  <c r="E37"/>
  <c r="F37" s="1"/>
  <c r="E38"/>
  <c r="F38" s="1"/>
  <c r="E39"/>
  <c r="F39" s="1"/>
  <c r="E40"/>
  <c r="F40" s="1"/>
  <c r="E41"/>
  <c r="F41" s="1"/>
  <c r="E42"/>
  <c r="F42" s="1"/>
  <c r="E4"/>
  <c r="F4" s="1"/>
  <c r="D42"/>
  <c r="C42"/>
  <c r="D41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5"/>
  <c r="C5"/>
  <c r="D4"/>
  <c r="C4"/>
  <c r="AR4" i="1"/>
  <c r="AS4" s="1"/>
  <c r="O4" i="7" s="1"/>
  <c r="P4" s="1"/>
  <c r="I8"/>
  <c r="J8" s="1"/>
  <c r="O8"/>
  <c r="P8" s="1"/>
  <c r="G6" i="8"/>
  <c r="H6" s="1"/>
  <c r="G5" i="7"/>
  <c r="O5"/>
  <c r="P5" s="1"/>
  <c r="G28"/>
  <c r="I28"/>
  <c r="M28"/>
  <c r="O28"/>
  <c r="G27"/>
  <c r="H27" s="1"/>
  <c r="I27"/>
  <c r="K27"/>
  <c r="M27"/>
  <c r="O27"/>
  <c r="G25"/>
  <c r="I25"/>
  <c r="J25" s="1"/>
  <c r="K25"/>
  <c r="L25" s="1"/>
  <c r="O25"/>
  <c r="P25" s="1"/>
  <c r="G24"/>
  <c r="I24"/>
  <c r="J24" s="1"/>
  <c r="M24"/>
  <c r="N24" s="1"/>
  <c r="O24"/>
  <c r="P24" s="1"/>
  <c r="G43"/>
  <c r="I43"/>
  <c r="J43" s="1"/>
  <c r="K43"/>
  <c r="L43" s="1"/>
  <c r="M43"/>
  <c r="N43" s="1"/>
  <c r="O43"/>
  <c r="P43" s="1"/>
  <c r="G42"/>
  <c r="I42"/>
  <c r="J42" s="1"/>
  <c r="K42"/>
  <c r="L42" s="1"/>
  <c r="M42"/>
  <c r="N42" s="1"/>
  <c r="O42"/>
  <c r="P42" s="1"/>
  <c r="G41"/>
  <c r="I41"/>
  <c r="J41" s="1"/>
  <c r="K41"/>
  <c r="L41" s="1"/>
  <c r="M41"/>
  <c r="N41" s="1"/>
  <c r="O41"/>
  <c r="P41" s="1"/>
  <c r="G40"/>
  <c r="I40"/>
  <c r="J40" s="1"/>
  <c r="K40"/>
  <c r="L40" s="1"/>
  <c r="M40"/>
  <c r="N40" s="1"/>
  <c r="O40"/>
  <c r="P40" s="1"/>
  <c r="G39"/>
  <c r="I39"/>
  <c r="K39"/>
  <c r="M39"/>
  <c r="O39"/>
  <c r="I26"/>
  <c r="J26" s="1"/>
  <c r="K26"/>
  <c r="L26" s="1"/>
  <c r="G26"/>
  <c r="O26"/>
  <c r="P26" s="1"/>
  <c r="G29"/>
  <c r="I29"/>
  <c r="K29"/>
  <c r="M29"/>
  <c r="O29"/>
  <c r="G31"/>
  <c r="I31"/>
  <c r="K31"/>
  <c r="M31"/>
  <c r="O31"/>
  <c r="G35"/>
  <c r="I35"/>
  <c r="K35"/>
  <c r="M35"/>
  <c r="O35"/>
  <c r="G12" i="11"/>
  <c r="H12" s="1"/>
  <c r="O12" i="7"/>
  <c r="P12" s="1"/>
  <c r="G15"/>
  <c r="I15"/>
  <c r="J15" s="1"/>
  <c r="K15"/>
  <c r="L15" s="1"/>
  <c r="O15"/>
  <c r="P15" s="1"/>
  <c r="G11"/>
  <c r="O11"/>
  <c r="P11" s="1"/>
  <c r="G16"/>
  <c r="I16"/>
  <c r="J16" s="1"/>
  <c r="O16"/>
  <c r="P16" s="1"/>
  <c r="G19"/>
  <c r="O19"/>
  <c r="P19" s="1"/>
  <c r="B44" i="6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G44"/>
  <c r="H44" s="1"/>
  <c r="I44"/>
  <c r="J44" s="1"/>
  <c r="M44"/>
  <c r="O44"/>
  <c r="P44" s="1"/>
  <c r="G43"/>
  <c r="I43"/>
  <c r="J43" s="1"/>
  <c r="K43"/>
  <c r="L43" s="1"/>
  <c r="M43"/>
  <c r="N43" s="1"/>
  <c r="O43"/>
  <c r="P43" s="1"/>
  <c r="G42"/>
  <c r="H42" s="1"/>
  <c r="I42"/>
  <c r="K42"/>
  <c r="L42" s="1"/>
  <c r="M42"/>
  <c r="O42"/>
  <c r="P42" s="1"/>
  <c r="G40"/>
  <c r="I40"/>
  <c r="J40" s="1"/>
  <c r="K40"/>
  <c r="L40" s="1"/>
  <c r="O40"/>
  <c r="P40" s="1"/>
  <c r="G39"/>
  <c r="I39"/>
  <c r="K39"/>
  <c r="L39" s="1"/>
  <c r="M39"/>
  <c r="N39" s="1"/>
  <c r="O39"/>
  <c r="G38"/>
  <c r="I38"/>
  <c r="J38" s="1"/>
  <c r="K38"/>
  <c r="L38" s="1"/>
  <c r="O38"/>
  <c r="G37"/>
  <c r="I37"/>
  <c r="K37"/>
  <c r="L37" s="1"/>
  <c r="M37"/>
  <c r="N37" s="1"/>
  <c r="O37"/>
  <c r="P37" s="1"/>
  <c r="G36"/>
  <c r="H36" s="1"/>
  <c r="I36"/>
  <c r="J36" s="1"/>
  <c r="K36"/>
  <c r="L36" s="1"/>
  <c r="O36"/>
  <c r="G35"/>
  <c r="I35"/>
  <c r="K35"/>
  <c r="L35" s="1"/>
  <c r="M35"/>
  <c r="N35" s="1"/>
  <c r="O35"/>
  <c r="P35" s="1"/>
  <c r="G34"/>
  <c r="H34" s="1"/>
  <c r="I34"/>
  <c r="J34" s="1"/>
  <c r="K34"/>
  <c r="L34" s="1"/>
  <c r="O34"/>
  <c r="G33"/>
  <c r="I33"/>
  <c r="K33"/>
  <c r="L33" s="1"/>
  <c r="M33"/>
  <c r="N33" s="1"/>
  <c r="O33"/>
  <c r="P33" s="1"/>
  <c r="G32"/>
  <c r="I32"/>
  <c r="J32" s="1"/>
  <c r="K32"/>
  <c r="L32" s="1"/>
  <c r="O32"/>
  <c r="P32" s="1"/>
  <c r="G31"/>
  <c r="I31"/>
  <c r="K31"/>
  <c r="L31" s="1"/>
  <c r="M31"/>
  <c r="N31" s="1"/>
  <c r="O31"/>
  <c r="G30"/>
  <c r="I30"/>
  <c r="J30" s="1"/>
  <c r="K30"/>
  <c r="L30" s="1"/>
  <c r="O30"/>
  <c r="G29"/>
  <c r="I29"/>
  <c r="J29" s="1"/>
  <c r="K29"/>
  <c r="L29" s="1"/>
  <c r="M29"/>
  <c r="N29" s="1"/>
  <c r="O29"/>
  <c r="P29" s="1"/>
  <c r="G28"/>
  <c r="H28" s="1"/>
  <c r="I28"/>
  <c r="K28"/>
  <c r="L28" s="1"/>
  <c r="M28"/>
  <c r="N28" s="1"/>
  <c r="O28"/>
  <c r="P28" s="1"/>
  <c r="G27"/>
  <c r="I27"/>
  <c r="J27" s="1"/>
  <c r="K27"/>
  <c r="L27" s="1"/>
  <c r="M27"/>
  <c r="N27" s="1"/>
  <c r="O27"/>
  <c r="P27" s="1"/>
  <c r="G26"/>
  <c r="I26"/>
  <c r="J26" s="1"/>
  <c r="K26"/>
  <c r="L26" s="1"/>
  <c r="M26"/>
  <c r="N26" s="1"/>
  <c r="O26"/>
  <c r="P26" s="1"/>
  <c r="G25"/>
  <c r="I25"/>
  <c r="J25" s="1"/>
  <c r="K25"/>
  <c r="L25" s="1"/>
  <c r="O25"/>
  <c r="P25" s="1"/>
  <c r="G24"/>
  <c r="I24"/>
  <c r="M24"/>
  <c r="N24" s="1"/>
  <c r="O24"/>
  <c r="P24" s="1"/>
  <c r="G23"/>
  <c r="I23"/>
  <c r="J23" s="1"/>
  <c r="K23"/>
  <c r="L23" s="1"/>
  <c r="M23"/>
  <c r="N23" s="1"/>
  <c r="O23"/>
  <c r="P23" s="1"/>
  <c r="G22"/>
  <c r="I22"/>
  <c r="J22" s="1"/>
  <c r="K22"/>
  <c r="L22" s="1"/>
  <c r="M22"/>
  <c r="O22"/>
  <c r="G21"/>
  <c r="I21"/>
  <c r="J21" s="1"/>
  <c r="K21"/>
  <c r="L21" s="1"/>
  <c r="O21"/>
  <c r="P21" s="1"/>
  <c r="G20"/>
  <c r="I20"/>
  <c r="M20"/>
  <c r="N20" s="1"/>
  <c r="O20"/>
  <c r="P20" s="1"/>
  <c r="AE18" i="2"/>
  <c r="AF18" s="1"/>
  <c r="AG18"/>
  <c r="AH18" s="1"/>
  <c r="AI18" s="1"/>
  <c r="I18" i="6" s="1"/>
  <c r="J18" s="1"/>
  <c r="AJ18" i="2"/>
  <c r="AK18"/>
  <c r="AO18"/>
  <c r="AR18"/>
  <c r="AS18" s="1"/>
  <c r="O18" i="6" s="1"/>
  <c r="P18" s="1"/>
  <c r="AE17" i="2"/>
  <c r="AF17" s="1"/>
  <c r="G17" i="6" s="1"/>
  <c r="AG17" i="2"/>
  <c r="AH17" s="1"/>
  <c r="AI17" s="1"/>
  <c r="AJ17"/>
  <c r="AK17"/>
  <c r="AO17"/>
  <c r="AR17"/>
  <c r="AS17" s="1"/>
  <c r="O17" i="6" s="1"/>
  <c r="AE14" i="2"/>
  <c r="AF14" s="1"/>
  <c r="G14" i="6" s="1"/>
  <c r="AG14" i="2"/>
  <c r="AH14" s="1"/>
  <c r="AI14" s="1"/>
  <c r="I14" i="6" s="1"/>
  <c r="J14" s="1"/>
  <c r="AJ14" i="2"/>
  <c r="AK14"/>
  <c r="AO14"/>
  <c r="AR14"/>
  <c r="AS14" s="1"/>
  <c r="O14" i="6" s="1"/>
  <c r="P14" s="1"/>
  <c r="AE13" i="2"/>
  <c r="AF13" s="1"/>
  <c r="G13" i="6" s="1"/>
  <c r="H13" s="1"/>
  <c r="AG13" i="2"/>
  <c r="AH13" s="1"/>
  <c r="AI13" s="1"/>
  <c r="I13" i="6" s="1"/>
  <c r="J13" s="1"/>
  <c r="AJ13" i="2"/>
  <c r="AK13"/>
  <c r="AO13"/>
  <c r="AR13"/>
  <c r="AS13" s="1"/>
  <c r="AE11"/>
  <c r="AF11" s="1"/>
  <c r="AG11"/>
  <c r="AH11" s="1"/>
  <c r="AI11" s="1"/>
  <c r="I11" i="6" s="1"/>
  <c r="J11" s="1"/>
  <c r="AJ11" i="2"/>
  <c r="AK11"/>
  <c r="AN11"/>
  <c r="AO11"/>
  <c r="AR11"/>
  <c r="AS11" s="1"/>
  <c r="O11" i="6" s="1"/>
  <c r="P11" s="1"/>
  <c r="AE10" i="2"/>
  <c r="AF10" s="1"/>
  <c r="G10" i="6" s="1"/>
  <c r="H10" s="1"/>
  <c r="AG10" i="2"/>
  <c r="AH10" s="1"/>
  <c r="AI10" s="1"/>
  <c r="AJ10"/>
  <c r="AK10"/>
  <c r="AN10"/>
  <c r="AO10"/>
  <c r="AR10"/>
  <c r="AS10" s="1"/>
  <c r="O10" i="6" s="1"/>
  <c r="P10" s="1"/>
  <c r="AE9" i="2"/>
  <c r="AF9" s="1"/>
  <c r="G9" i="6" s="1"/>
  <c r="AG9" i="2"/>
  <c r="AH9" s="1"/>
  <c r="AI9" s="1"/>
  <c r="I9" i="6" s="1"/>
  <c r="J9" s="1"/>
  <c r="AJ9" i="2"/>
  <c r="AK9"/>
  <c r="AN9"/>
  <c r="AO9"/>
  <c r="AR9"/>
  <c r="AS9" s="1"/>
  <c r="O9" i="6" s="1"/>
  <c r="P9" s="1"/>
  <c r="AE8" i="2"/>
  <c r="AF8" s="1"/>
  <c r="G8" i="6" s="1"/>
  <c r="H8" s="1"/>
  <c r="AG8" i="2"/>
  <c r="AH8" s="1"/>
  <c r="AI8" s="1"/>
  <c r="I8" i="6" s="1"/>
  <c r="AJ8" i="2"/>
  <c r="AK8"/>
  <c r="AN8"/>
  <c r="AO8"/>
  <c r="AR8"/>
  <c r="AS8" s="1"/>
  <c r="O8" i="6" s="1"/>
  <c r="P8" s="1"/>
  <c r="AE6" i="2"/>
  <c r="AF6" s="1"/>
  <c r="AG6"/>
  <c r="AH6" s="1"/>
  <c r="AI6" s="1"/>
  <c r="I6" i="6" s="1"/>
  <c r="J6" s="1"/>
  <c r="AJ6" i="2"/>
  <c r="AK6"/>
  <c r="AN6"/>
  <c r="AO6"/>
  <c r="AR6"/>
  <c r="AS6" s="1"/>
  <c r="O6" i="6" s="1"/>
  <c r="P6" s="1"/>
  <c r="AE4" i="2"/>
  <c r="AF4" s="1"/>
  <c r="G4" i="6" s="1"/>
  <c r="H4" s="1"/>
  <c r="AG4" i="2"/>
  <c r="AH4" s="1"/>
  <c r="AI4" s="1"/>
  <c r="I4" i="6" s="1"/>
  <c r="J4" s="1"/>
  <c r="AJ4" i="2"/>
  <c r="AK4"/>
  <c r="AN4"/>
  <c r="AO4"/>
  <c r="AR4"/>
  <c r="AS4" s="1"/>
  <c r="O4" i="6" s="1"/>
  <c r="P39"/>
  <c r="P38"/>
  <c r="P36"/>
  <c r="P34"/>
  <c r="P31"/>
  <c r="P30"/>
  <c r="N44"/>
  <c r="J42"/>
  <c r="J37"/>
  <c r="J33"/>
  <c r="H43"/>
  <c r="H40"/>
  <c r="H38"/>
  <c r="H32"/>
  <c r="H30"/>
  <c r="C43"/>
  <c r="D43"/>
  <c r="E43"/>
  <c r="F43" s="1"/>
  <c r="C44"/>
  <c r="D44"/>
  <c r="E44"/>
  <c r="F44" s="1"/>
  <c r="A2"/>
  <c r="E42"/>
  <c r="F42" s="1"/>
  <c r="D42"/>
  <c r="C42"/>
  <c r="E41"/>
  <c r="F41" s="1"/>
  <c r="D41"/>
  <c r="C41"/>
  <c r="E40"/>
  <c r="F40" s="1"/>
  <c r="D40"/>
  <c r="C40"/>
  <c r="E39"/>
  <c r="F39" s="1"/>
  <c r="D39"/>
  <c r="C39"/>
  <c r="E38"/>
  <c r="F38" s="1"/>
  <c r="D38"/>
  <c r="C38"/>
  <c r="E37"/>
  <c r="F37" s="1"/>
  <c r="D37"/>
  <c r="C37"/>
  <c r="E36"/>
  <c r="F36" s="1"/>
  <c r="D36"/>
  <c r="C36"/>
  <c r="E35"/>
  <c r="F35" s="1"/>
  <c r="D35"/>
  <c r="C35"/>
  <c r="E34"/>
  <c r="F34" s="1"/>
  <c r="D34"/>
  <c r="C34"/>
  <c r="E33"/>
  <c r="F33" s="1"/>
  <c r="D33"/>
  <c r="C33"/>
  <c r="E32"/>
  <c r="F32" s="1"/>
  <c r="D32"/>
  <c r="C32"/>
  <c r="E31"/>
  <c r="F31" s="1"/>
  <c r="D31"/>
  <c r="C31"/>
  <c r="E30"/>
  <c r="F30" s="1"/>
  <c r="D30"/>
  <c r="C30"/>
  <c r="E29"/>
  <c r="F29" s="1"/>
  <c r="D29"/>
  <c r="C29"/>
  <c r="E28"/>
  <c r="F28" s="1"/>
  <c r="D28"/>
  <c r="C28"/>
  <c r="E27"/>
  <c r="F27" s="1"/>
  <c r="D27"/>
  <c r="C27"/>
  <c r="E26"/>
  <c r="F26" s="1"/>
  <c r="D26"/>
  <c r="C26"/>
  <c r="E25"/>
  <c r="F25" s="1"/>
  <c r="D25"/>
  <c r="C25"/>
  <c r="E24"/>
  <c r="F24" s="1"/>
  <c r="D24"/>
  <c r="C24"/>
  <c r="E23"/>
  <c r="F23" s="1"/>
  <c r="D23"/>
  <c r="C23"/>
  <c r="E22"/>
  <c r="F22" s="1"/>
  <c r="D22"/>
  <c r="C22"/>
  <c r="E21"/>
  <c r="F21" s="1"/>
  <c r="D21"/>
  <c r="C21"/>
  <c r="E20"/>
  <c r="F20" s="1"/>
  <c r="D20"/>
  <c r="C20"/>
  <c r="E19"/>
  <c r="F19" s="1"/>
  <c r="D19"/>
  <c r="C19"/>
  <c r="E18"/>
  <c r="F18" s="1"/>
  <c r="D18"/>
  <c r="C18"/>
  <c r="E17"/>
  <c r="F17" s="1"/>
  <c r="D17"/>
  <c r="C17"/>
  <c r="E16"/>
  <c r="F16" s="1"/>
  <c r="D16"/>
  <c r="C16"/>
  <c r="E15"/>
  <c r="F15" s="1"/>
  <c r="D15"/>
  <c r="C15"/>
  <c r="E14"/>
  <c r="F14" s="1"/>
  <c r="D14"/>
  <c r="C14"/>
  <c r="E13"/>
  <c r="F13" s="1"/>
  <c r="D13"/>
  <c r="C13"/>
  <c r="E12"/>
  <c r="F12" s="1"/>
  <c r="D12"/>
  <c r="C12"/>
  <c r="E11"/>
  <c r="F11" s="1"/>
  <c r="D11"/>
  <c r="C11"/>
  <c r="E10"/>
  <c r="F10" s="1"/>
  <c r="D10"/>
  <c r="C10"/>
  <c r="E9"/>
  <c r="F9" s="1"/>
  <c r="D9"/>
  <c r="C9"/>
  <c r="E8"/>
  <c r="F8" s="1"/>
  <c r="D8"/>
  <c r="C8"/>
  <c r="E7"/>
  <c r="F7" s="1"/>
  <c r="D7"/>
  <c r="C7"/>
  <c r="E6"/>
  <c r="F6" s="1"/>
  <c r="D6"/>
  <c r="C6"/>
  <c r="E5"/>
  <c r="F5" s="1"/>
  <c r="D5"/>
  <c r="C5"/>
  <c r="E4"/>
  <c r="F4" s="1"/>
  <c r="D4"/>
  <c r="C4"/>
  <c r="AE7" i="2"/>
  <c r="AF7" s="1"/>
  <c r="G7" i="6" s="1"/>
  <c r="AG7" i="2"/>
  <c r="AH7" s="1"/>
  <c r="AI7" s="1"/>
  <c r="I7" i="6" s="1"/>
  <c r="J7" s="1"/>
  <c r="AJ7" i="2"/>
  <c r="AK7"/>
  <c r="AN7"/>
  <c r="AO7"/>
  <c r="AR7"/>
  <c r="AS7" s="1"/>
  <c r="O7" i="6" s="1"/>
  <c r="P7" s="1"/>
  <c r="AE19" i="2"/>
  <c r="AF19" s="1"/>
  <c r="G19" i="6" s="1"/>
  <c r="AG19" i="2"/>
  <c r="AH19" s="1"/>
  <c r="AI19" s="1"/>
  <c r="I19" i="6" s="1"/>
  <c r="J19" s="1"/>
  <c r="AJ19" i="2"/>
  <c r="AK19"/>
  <c r="AO19"/>
  <c r="AR19"/>
  <c r="AS19" s="1"/>
  <c r="O19" i="6" s="1"/>
  <c r="P19" s="1"/>
  <c r="AE15" i="2"/>
  <c r="AF15" s="1"/>
  <c r="G15" i="6" s="1"/>
  <c r="AG15" i="2"/>
  <c r="AH15" s="1"/>
  <c r="AI15" s="1"/>
  <c r="I15" i="6" s="1"/>
  <c r="J15" s="1"/>
  <c r="AJ15" i="2"/>
  <c r="AK15"/>
  <c r="AO15"/>
  <c r="AR15"/>
  <c r="AS15" s="1"/>
  <c r="O15" i="6" s="1"/>
  <c r="P15" s="1"/>
  <c r="G41"/>
  <c r="I41"/>
  <c r="J41" s="1"/>
  <c r="O41"/>
  <c r="P41" s="1"/>
  <c r="AE5" i="2"/>
  <c r="AF5" s="1"/>
  <c r="G5" i="6" s="1"/>
  <c r="AG5" i="2"/>
  <c r="AH5" s="1"/>
  <c r="AI5" s="1"/>
  <c r="I5" i="6" s="1"/>
  <c r="J5" s="1"/>
  <c r="AJ5" i="2"/>
  <c r="AK5"/>
  <c r="AN5"/>
  <c r="AO5"/>
  <c r="AR5"/>
  <c r="AS5" s="1"/>
  <c r="O5" i="6" s="1"/>
  <c r="P5" s="1"/>
  <c r="AE12" i="2"/>
  <c r="AG12"/>
  <c r="AH12" s="1"/>
  <c r="AI12" s="1"/>
  <c r="AJ12"/>
  <c r="AK12"/>
  <c r="AN12"/>
  <c r="AO12"/>
  <c r="AR12"/>
  <c r="AS12" s="1"/>
  <c r="O12" i="6" s="1"/>
  <c r="P12" s="1"/>
  <c r="AE16" i="2"/>
  <c r="AF16" s="1"/>
  <c r="G16" i="6" s="1"/>
  <c r="AG16" i="2"/>
  <c r="AH16" s="1"/>
  <c r="AI16" s="1"/>
  <c r="I16" i="6" s="1"/>
  <c r="J16" s="1"/>
  <c r="AJ16" i="2"/>
  <c r="AK16"/>
  <c r="AO16"/>
  <c r="AR16"/>
  <c r="AS16" s="1"/>
  <c r="O16" i="6" s="1"/>
  <c r="P16" s="1"/>
  <c r="B44" i="5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G44"/>
  <c r="H44" s="1"/>
  <c r="I44"/>
  <c r="K44"/>
  <c r="M44"/>
  <c r="N44" s="1"/>
  <c r="O44"/>
  <c r="G43"/>
  <c r="I43"/>
  <c r="K43"/>
  <c r="L43" s="1"/>
  <c r="M43"/>
  <c r="N43" s="1"/>
  <c r="O43"/>
  <c r="P43" s="1"/>
  <c r="G42"/>
  <c r="I42"/>
  <c r="J42" s="1"/>
  <c r="K42"/>
  <c r="L42" s="1"/>
  <c r="M42"/>
  <c r="N42" s="1"/>
  <c r="O42"/>
  <c r="G40"/>
  <c r="H40" s="1"/>
  <c r="I40"/>
  <c r="J40" s="1"/>
  <c r="K40"/>
  <c r="L40" s="1"/>
  <c r="M40"/>
  <c r="N40" s="1"/>
  <c r="O40"/>
  <c r="P40" s="1"/>
  <c r="G39"/>
  <c r="H39" s="1"/>
  <c r="I39"/>
  <c r="K39"/>
  <c r="L39" s="1"/>
  <c r="M39"/>
  <c r="N39" s="1"/>
  <c r="O39"/>
  <c r="P39" s="1"/>
  <c r="G38"/>
  <c r="H38" s="1"/>
  <c r="I38"/>
  <c r="K38"/>
  <c r="L38" s="1"/>
  <c r="M38"/>
  <c r="N38" s="1"/>
  <c r="O38"/>
  <c r="P38" s="1"/>
  <c r="G37"/>
  <c r="H37" s="1"/>
  <c r="I37"/>
  <c r="J37" s="1"/>
  <c r="K37"/>
  <c r="L37" s="1"/>
  <c r="M37"/>
  <c r="N37" s="1"/>
  <c r="O37"/>
  <c r="P37" s="1"/>
  <c r="G36"/>
  <c r="H36" s="1"/>
  <c r="I36"/>
  <c r="J36" s="1"/>
  <c r="K36"/>
  <c r="L36" s="1"/>
  <c r="M36"/>
  <c r="N36" s="1"/>
  <c r="O36"/>
  <c r="P36" s="1"/>
  <c r="G35"/>
  <c r="H35" s="1"/>
  <c r="I35"/>
  <c r="J35" s="1"/>
  <c r="K35"/>
  <c r="L35" s="1"/>
  <c r="M35"/>
  <c r="N35" s="1"/>
  <c r="O35"/>
  <c r="P35" s="1"/>
  <c r="G34"/>
  <c r="H34" s="1"/>
  <c r="I34"/>
  <c r="J34" s="1"/>
  <c r="K34"/>
  <c r="L34" s="1"/>
  <c r="M34"/>
  <c r="N34" s="1"/>
  <c r="O34"/>
  <c r="P34" s="1"/>
  <c r="G31"/>
  <c r="H31" s="1"/>
  <c r="I31"/>
  <c r="J31" s="1"/>
  <c r="K31"/>
  <c r="L31" s="1"/>
  <c r="M31"/>
  <c r="N31" s="1"/>
  <c r="O31"/>
  <c r="P31" s="1"/>
  <c r="G30"/>
  <c r="H30" s="1"/>
  <c r="I30"/>
  <c r="J30" s="1"/>
  <c r="K30"/>
  <c r="L30" s="1"/>
  <c r="M30"/>
  <c r="N30" s="1"/>
  <c r="O30"/>
  <c r="P30" s="1"/>
  <c r="G29"/>
  <c r="H29" s="1"/>
  <c r="I29"/>
  <c r="J29" s="1"/>
  <c r="K29"/>
  <c r="M29"/>
  <c r="N29" s="1"/>
  <c r="O29"/>
  <c r="P29" s="1"/>
  <c r="G28"/>
  <c r="H28" s="1"/>
  <c r="I28"/>
  <c r="K28"/>
  <c r="L28" s="1"/>
  <c r="M28"/>
  <c r="N28" s="1"/>
  <c r="O28"/>
  <c r="P28" s="1"/>
  <c r="G27"/>
  <c r="H27" s="1"/>
  <c r="I27"/>
  <c r="J27" s="1"/>
  <c r="K27"/>
  <c r="O27"/>
  <c r="P27" s="1"/>
  <c r="G26"/>
  <c r="H26" s="1"/>
  <c r="I26"/>
  <c r="M26"/>
  <c r="N26" s="1"/>
  <c r="O26"/>
  <c r="P26" s="1"/>
  <c r="G24"/>
  <c r="H24" s="1"/>
  <c r="I24"/>
  <c r="J24" s="1"/>
  <c r="K24"/>
  <c r="L24" s="1"/>
  <c r="M24"/>
  <c r="N24" s="1"/>
  <c r="O24"/>
  <c r="P24" s="1"/>
  <c r="G23"/>
  <c r="H23" s="1"/>
  <c r="I23"/>
  <c r="M23"/>
  <c r="N23" s="1"/>
  <c r="O23"/>
  <c r="P23" s="1"/>
  <c r="G22"/>
  <c r="H22" s="1"/>
  <c r="I22"/>
  <c r="J22" s="1"/>
  <c r="K22"/>
  <c r="L22" s="1"/>
  <c r="M22"/>
  <c r="N22" s="1"/>
  <c r="O22"/>
  <c r="P22" s="1"/>
  <c r="AE21" i="3"/>
  <c r="AF21" s="1"/>
  <c r="AG21"/>
  <c r="AH21" s="1"/>
  <c r="AI21" s="1"/>
  <c r="AJ21"/>
  <c r="AK21"/>
  <c r="AN21"/>
  <c r="AO21"/>
  <c r="AR21"/>
  <c r="AS21" s="1"/>
  <c r="O21" i="5" s="1"/>
  <c r="P21" s="1"/>
  <c r="AE20" i="3"/>
  <c r="AF20" s="1"/>
  <c r="G20" i="5" s="1"/>
  <c r="H20" s="1"/>
  <c r="AG20" i="3"/>
  <c r="AH20" s="1"/>
  <c r="AI20" s="1"/>
  <c r="I20" i="5" s="1"/>
  <c r="J20" s="1"/>
  <c r="AJ20" i="3"/>
  <c r="AK20"/>
  <c r="AN20"/>
  <c r="AO20"/>
  <c r="AR20"/>
  <c r="AS20" s="1"/>
  <c r="AE18"/>
  <c r="AF18" s="1"/>
  <c r="G18" i="5" s="1"/>
  <c r="H18" s="1"/>
  <c r="AG18" i="3"/>
  <c r="AH18" s="1"/>
  <c r="AI18" s="1"/>
  <c r="I18" i="5" s="1"/>
  <c r="AJ18" i="3"/>
  <c r="AK18"/>
  <c r="AN18"/>
  <c r="AO18"/>
  <c r="AR18"/>
  <c r="AS18" s="1"/>
  <c r="O18" i="5" s="1"/>
  <c r="P18" s="1"/>
  <c r="I17"/>
  <c r="J17" s="1"/>
  <c r="AE14" i="3"/>
  <c r="AF14" s="1"/>
  <c r="G14" i="5" s="1"/>
  <c r="H14" s="1"/>
  <c r="AG14" i="3"/>
  <c r="AH14" s="1"/>
  <c r="AI14" s="1"/>
  <c r="AJ14"/>
  <c r="AK14"/>
  <c r="AN14"/>
  <c r="AO14"/>
  <c r="AR14"/>
  <c r="AS14" s="1"/>
  <c r="O14" i="5" s="1"/>
  <c r="P14" s="1"/>
  <c r="AE11" i="3"/>
  <c r="AF11" s="1"/>
  <c r="G11" i="5" s="1"/>
  <c r="H11" s="1"/>
  <c r="AG11" i="3"/>
  <c r="AH11" s="1"/>
  <c r="AI11" s="1"/>
  <c r="I11" i="5" s="1"/>
  <c r="J11" s="1"/>
  <c r="AJ11" i="3"/>
  <c r="AK11"/>
  <c r="AN11"/>
  <c r="AO11"/>
  <c r="AR11"/>
  <c r="AS11" s="1"/>
  <c r="O11" i="5" s="1"/>
  <c r="P11" s="1"/>
  <c r="AE10" i="3"/>
  <c r="AF10" s="1"/>
  <c r="AG10"/>
  <c r="AH10" s="1"/>
  <c r="AI10" s="1"/>
  <c r="I10" i="5" s="1"/>
  <c r="AJ10" i="3"/>
  <c r="AK10"/>
  <c r="AN10"/>
  <c r="AO10"/>
  <c r="AR10"/>
  <c r="AS10" s="1"/>
  <c r="AE9"/>
  <c r="AF9" s="1"/>
  <c r="AG9"/>
  <c r="AH9" s="1"/>
  <c r="AI9" s="1"/>
  <c r="I9" i="5" s="1"/>
  <c r="J9" s="1"/>
  <c r="AJ9" i="3"/>
  <c r="AK9"/>
  <c r="AN9"/>
  <c r="AO9"/>
  <c r="AR9"/>
  <c r="AS9" s="1"/>
  <c r="O9" i="5" s="1"/>
  <c r="AE8" i="3"/>
  <c r="AF8" s="1"/>
  <c r="G8" i="5" s="1"/>
  <c r="AG8" i="3"/>
  <c r="AH8" s="1"/>
  <c r="AI8" s="1"/>
  <c r="AJ8"/>
  <c r="AK8"/>
  <c r="AN8"/>
  <c r="AO8"/>
  <c r="AR8"/>
  <c r="AS8" s="1"/>
  <c r="AE4"/>
  <c r="AF4" s="1"/>
  <c r="AG4"/>
  <c r="AH4" s="1"/>
  <c r="AI4" s="1"/>
  <c r="I4" i="5" s="1"/>
  <c r="AJ4" i="3"/>
  <c r="AK4"/>
  <c r="AN4"/>
  <c r="AO4"/>
  <c r="AR4"/>
  <c r="AS4" s="1"/>
  <c r="P44" i="5"/>
  <c r="P42"/>
  <c r="L44"/>
  <c r="L29"/>
  <c r="J44"/>
  <c r="J43"/>
  <c r="J39"/>
  <c r="J38"/>
  <c r="J28"/>
  <c r="H43"/>
  <c r="H42"/>
  <c r="C43"/>
  <c r="D43"/>
  <c r="E43"/>
  <c r="F43" s="1"/>
  <c r="C44"/>
  <c r="D44"/>
  <c r="E44"/>
  <c r="F44" s="1"/>
  <c r="A2"/>
  <c r="E42"/>
  <c r="F42" s="1"/>
  <c r="D42"/>
  <c r="C42"/>
  <c r="E41"/>
  <c r="F41" s="1"/>
  <c r="D41"/>
  <c r="C41"/>
  <c r="E40"/>
  <c r="F40" s="1"/>
  <c r="D40"/>
  <c r="C40"/>
  <c r="E39"/>
  <c r="F39" s="1"/>
  <c r="D39"/>
  <c r="C39"/>
  <c r="E38"/>
  <c r="F38" s="1"/>
  <c r="D38"/>
  <c r="C38"/>
  <c r="E37"/>
  <c r="F37" s="1"/>
  <c r="D37"/>
  <c r="C37"/>
  <c r="E36"/>
  <c r="F36" s="1"/>
  <c r="D36"/>
  <c r="C36"/>
  <c r="E35"/>
  <c r="F35" s="1"/>
  <c r="D35"/>
  <c r="C35"/>
  <c r="E34"/>
  <c r="F34" s="1"/>
  <c r="D34"/>
  <c r="C34"/>
  <c r="E33"/>
  <c r="F33" s="1"/>
  <c r="D33"/>
  <c r="C33"/>
  <c r="E32"/>
  <c r="F32" s="1"/>
  <c r="D32"/>
  <c r="C32"/>
  <c r="E31"/>
  <c r="F31" s="1"/>
  <c r="D31"/>
  <c r="C31"/>
  <c r="E30"/>
  <c r="F30" s="1"/>
  <c r="D30"/>
  <c r="C30"/>
  <c r="E29"/>
  <c r="F29" s="1"/>
  <c r="D29"/>
  <c r="C29"/>
  <c r="E28"/>
  <c r="F28" s="1"/>
  <c r="D28"/>
  <c r="C28"/>
  <c r="E27"/>
  <c r="F27" s="1"/>
  <c r="D27"/>
  <c r="C27"/>
  <c r="E26"/>
  <c r="F26" s="1"/>
  <c r="D26"/>
  <c r="C26"/>
  <c r="E25"/>
  <c r="F25" s="1"/>
  <c r="D25"/>
  <c r="C25"/>
  <c r="E24"/>
  <c r="F24" s="1"/>
  <c r="D24"/>
  <c r="C24"/>
  <c r="E23"/>
  <c r="F23" s="1"/>
  <c r="D23"/>
  <c r="C23"/>
  <c r="E22"/>
  <c r="F22" s="1"/>
  <c r="D22"/>
  <c r="C22"/>
  <c r="E21"/>
  <c r="F21" s="1"/>
  <c r="D21"/>
  <c r="C21"/>
  <c r="E20"/>
  <c r="F20" s="1"/>
  <c r="D20"/>
  <c r="C20"/>
  <c r="E19"/>
  <c r="F19" s="1"/>
  <c r="D19"/>
  <c r="C19"/>
  <c r="E18"/>
  <c r="F18" s="1"/>
  <c r="D18"/>
  <c r="C18"/>
  <c r="E17"/>
  <c r="F17" s="1"/>
  <c r="D17"/>
  <c r="C17"/>
  <c r="E16"/>
  <c r="F16" s="1"/>
  <c r="D16"/>
  <c r="C16"/>
  <c r="E15"/>
  <c r="F15" s="1"/>
  <c r="D15"/>
  <c r="C15"/>
  <c r="E14"/>
  <c r="F14" s="1"/>
  <c r="D14"/>
  <c r="C14"/>
  <c r="E13"/>
  <c r="F13" s="1"/>
  <c r="D13"/>
  <c r="C13"/>
  <c r="E12"/>
  <c r="F12" s="1"/>
  <c r="D12"/>
  <c r="C12"/>
  <c r="E11"/>
  <c r="F11" s="1"/>
  <c r="D11"/>
  <c r="C11"/>
  <c r="E10"/>
  <c r="F10" s="1"/>
  <c r="D10"/>
  <c r="C10"/>
  <c r="E9"/>
  <c r="F9" s="1"/>
  <c r="D9"/>
  <c r="C9"/>
  <c r="E8"/>
  <c r="F8" s="1"/>
  <c r="D8"/>
  <c r="C8"/>
  <c r="E7"/>
  <c r="F7" s="1"/>
  <c r="D7"/>
  <c r="C7"/>
  <c r="E6"/>
  <c r="F6" s="1"/>
  <c r="D6"/>
  <c r="C6"/>
  <c r="E5"/>
  <c r="F5" s="1"/>
  <c r="D5"/>
  <c r="C5"/>
  <c r="E4"/>
  <c r="F4" s="1"/>
  <c r="D4"/>
  <c r="C4"/>
  <c r="AE7" i="3"/>
  <c r="AF7" s="1"/>
  <c r="G7" i="5" s="1"/>
  <c r="AG7" i="3"/>
  <c r="AH7" s="1"/>
  <c r="AI7" s="1"/>
  <c r="AJ7"/>
  <c r="AK7"/>
  <c r="AN7"/>
  <c r="AO7"/>
  <c r="AR7"/>
  <c r="AS7" s="1"/>
  <c r="AE12"/>
  <c r="AF12" s="1"/>
  <c r="G12" i="5" s="1"/>
  <c r="AG12" i="3"/>
  <c r="AH12" s="1"/>
  <c r="AI12" s="1"/>
  <c r="AJ12"/>
  <c r="AK12"/>
  <c r="AN12"/>
  <c r="AO12"/>
  <c r="AR12"/>
  <c r="AS12" s="1"/>
  <c r="O12" i="5" s="1"/>
  <c r="AE15" i="3"/>
  <c r="AF15" s="1"/>
  <c r="G15" i="5" s="1"/>
  <c r="AG15" i="3"/>
  <c r="AH15" s="1"/>
  <c r="AI15" s="1"/>
  <c r="I15" i="5" s="1"/>
  <c r="AJ15" i="3"/>
  <c r="AK15"/>
  <c r="AN15"/>
  <c r="AO15"/>
  <c r="AR15"/>
  <c r="AS15" s="1"/>
  <c r="G25" i="5"/>
  <c r="K25"/>
  <c r="O25"/>
  <c r="G32"/>
  <c r="K32"/>
  <c r="O32"/>
  <c r="G41"/>
  <c r="K41"/>
  <c r="O41"/>
  <c r="G33"/>
  <c r="K33"/>
  <c r="O33"/>
  <c r="AE6" i="3"/>
  <c r="AF6" s="1"/>
  <c r="AG6"/>
  <c r="AH6" s="1"/>
  <c r="AI6" s="1"/>
  <c r="I6" i="5" s="1"/>
  <c r="AJ6" i="3"/>
  <c r="AK6"/>
  <c r="AN6"/>
  <c r="AO6"/>
  <c r="AR6"/>
  <c r="AS6" s="1"/>
  <c r="AE5"/>
  <c r="AF5" s="1"/>
  <c r="G5" i="5" s="1"/>
  <c r="AG5" i="3"/>
  <c r="AH5" s="1"/>
  <c r="AI5" s="1"/>
  <c r="AJ5"/>
  <c r="AK5"/>
  <c r="AN5"/>
  <c r="AO5"/>
  <c r="AR5"/>
  <c r="AS5" s="1"/>
  <c r="O5" i="5" s="1"/>
  <c r="AE13" i="3"/>
  <c r="AF13" s="1"/>
  <c r="AG13"/>
  <c r="AH13" s="1"/>
  <c r="AJ13"/>
  <c r="AK13"/>
  <c r="AN13"/>
  <c r="AO13"/>
  <c r="AR13"/>
  <c r="AS13" s="1"/>
  <c r="AE16"/>
  <c r="AF16" s="1"/>
  <c r="G16" i="5" s="1"/>
  <c r="AG16" i="3"/>
  <c r="AH16" s="1"/>
  <c r="AI16" s="1"/>
  <c r="AJ16"/>
  <c r="AK16"/>
  <c r="AN16"/>
  <c r="AO16"/>
  <c r="AR16"/>
  <c r="AS16" s="1"/>
  <c r="O16" i="5" s="1"/>
  <c r="AE19" i="3"/>
  <c r="AF19" s="1"/>
  <c r="G19" i="5" s="1"/>
  <c r="AG19" i="3"/>
  <c r="AH19" s="1"/>
  <c r="AI19" s="1"/>
  <c r="AJ19"/>
  <c r="AK19"/>
  <c r="AN19"/>
  <c r="AO19"/>
  <c r="AR19"/>
  <c r="AS19" s="1"/>
  <c r="O19" i="5" s="1"/>
  <c r="G26" i="8"/>
  <c r="H26" s="1"/>
  <c r="G25"/>
  <c r="H25" s="1"/>
  <c r="G24"/>
  <c r="H24" s="1"/>
  <c r="G23"/>
  <c r="H23" s="1"/>
  <c r="G22"/>
  <c r="H22" s="1"/>
  <c r="G15"/>
  <c r="H15" s="1"/>
  <c r="G13"/>
  <c r="H13" s="1"/>
  <c r="G8"/>
  <c r="H8" s="1"/>
  <c r="A2" i="2"/>
  <c r="B21" i="3"/>
  <c r="B20"/>
  <c r="B19"/>
  <c r="B18"/>
  <c r="B17"/>
  <c r="B16"/>
  <c r="B15"/>
  <c r="B14"/>
  <c r="B13"/>
  <c r="B12"/>
  <c r="B11"/>
  <c r="B10"/>
  <c r="B9"/>
  <c r="B8"/>
  <c r="B7"/>
  <c r="B6"/>
  <c r="B5"/>
  <c r="B4"/>
  <c r="A2"/>
  <c r="E21"/>
  <c r="D21"/>
  <c r="C21"/>
  <c r="E20"/>
  <c r="D20"/>
  <c r="C20"/>
  <c r="E19"/>
  <c r="D19"/>
  <c r="C19"/>
  <c r="E18"/>
  <c r="D18"/>
  <c r="C18"/>
  <c r="E17"/>
  <c r="D17"/>
  <c r="C17"/>
  <c r="E16"/>
  <c r="D16"/>
  <c r="C16"/>
  <c r="E15"/>
  <c r="D15"/>
  <c r="C15"/>
  <c r="E14"/>
  <c r="D14"/>
  <c r="C14"/>
  <c r="E13"/>
  <c r="D13"/>
  <c r="C13"/>
  <c r="E12"/>
  <c r="D12"/>
  <c r="C12"/>
  <c r="E11"/>
  <c r="D11"/>
  <c r="C11"/>
  <c r="E10"/>
  <c r="D10"/>
  <c r="C10"/>
  <c r="E9"/>
  <c r="D9"/>
  <c r="C9"/>
  <c r="E8"/>
  <c r="D8"/>
  <c r="C8"/>
  <c r="E7"/>
  <c r="D7"/>
  <c r="C7"/>
  <c r="E6"/>
  <c r="D6"/>
  <c r="C6"/>
  <c r="E5"/>
  <c r="D5"/>
  <c r="C5"/>
  <c r="E4"/>
  <c r="D4"/>
  <c r="C4"/>
  <c r="B26" i="11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G26"/>
  <c r="I26"/>
  <c r="J26" s="1"/>
  <c r="K26"/>
  <c r="L26" s="1"/>
  <c r="O26"/>
  <c r="P26" s="1"/>
  <c r="G25"/>
  <c r="H25" s="1"/>
  <c r="I25"/>
  <c r="J25" s="1"/>
  <c r="K25"/>
  <c r="L25" s="1"/>
  <c r="O25"/>
  <c r="P25" s="1"/>
  <c r="G24"/>
  <c r="H24" s="1"/>
  <c r="I24"/>
  <c r="J24" s="1"/>
  <c r="M24"/>
  <c r="N24" s="1"/>
  <c r="O24"/>
  <c r="P24" s="1"/>
  <c r="G23"/>
  <c r="H23" s="1"/>
  <c r="I23"/>
  <c r="J23" s="1"/>
  <c r="K23"/>
  <c r="L23" s="1"/>
  <c r="M23"/>
  <c r="N23" s="1"/>
  <c r="O23"/>
  <c r="P23" s="1"/>
  <c r="G22"/>
  <c r="H22" s="1"/>
  <c r="I22"/>
  <c r="J22" s="1"/>
  <c r="K22"/>
  <c r="L22" s="1"/>
  <c r="M22"/>
  <c r="N22" s="1"/>
  <c r="O22"/>
  <c r="P22" s="1"/>
  <c r="I20"/>
  <c r="J20" s="1"/>
  <c r="I16"/>
  <c r="J16" s="1"/>
  <c r="O16"/>
  <c r="P16" s="1"/>
  <c r="K15"/>
  <c r="L15" s="1"/>
  <c r="O15"/>
  <c r="P15" s="1"/>
  <c r="I13"/>
  <c r="J13" s="1"/>
  <c r="O12"/>
  <c r="P12" s="1"/>
  <c r="O10"/>
  <c r="P10" s="1"/>
  <c r="O9"/>
  <c r="P9" s="1"/>
  <c r="I8"/>
  <c r="J8" s="1"/>
  <c r="H26"/>
  <c r="E26"/>
  <c r="F26" s="1"/>
  <c r="D26"/>
  <c r="C26"/>
  <c r="E25"/>
  <c r="F25" s="1"/>
  <c r="D25"/>
  <c r="C25"/>
  <c r="E24"/>
  <c r="F24" s="1"/>
  <c r="D24"/>
  <c r="C24"/>
  <c r="E23"/>
  <c r="F23" s="1"/>
  <c r="D23"/>
  <c r="C23"/>
  <c r="E22"/>
  <c r="F22" s="1"/>
  <c r="D22"/>
  <c r="C22"/>
  <c r="E21"/>
  <c r="F21" s="1"/>
  <c r="D21"/>
  <c r="C21"/>
  <c r="E20"/>
  <c r="F20" s="1"/>
  <c r="D20"/>
  <c r="C20"/>
  <c r="E19"/>
  <c r="F19" s="1"/>
  <c r="D19"/>
  <c r="C19"/>
  <c r="E18"/>
  <c r="F18" s="1"/>
  <c r="D18"/>
  <c r="C18"/>
  <c r="E17"/>
  <c r="F17" s="1"/>
  <c r="D17"/>
  <c r="C17"/>
  <c r="E16"/>
  <c r="F16" s="1"/>
  <c r="D16"/>
  <c r="C16"/>
  <c r="E15"/>
  <c r="F15" s="1"/>
  <c r="D15"/>
  <c r="C15"/>
  <c r="E14"/>
  <c r="F14" s="1"/>
  <c r="D14"/>
  <c r="C14"/>
  <c r="E13"/>
  <c r="F13" s="1"/>
  <c r="D13"/>
  <c r="C13"/>
  <c r="E12"/>
  <c r="F12" s="1"/>
  <c r="D12"/>
  <c r="C12"/>
  <c r="E11"/>
  <c r="F11" s="1"/>
  <c r="D11"/>
  <c r="C11"/>
  <c r="E10"/>
  <c r="F10" s="1"/>
  <c r="D10"/>
  <c r="C10"/>
  <c r="E9"/>
  <c r="F9" s="1"/>
  <c r="D9"/>
  <c r="C9"/>
  <c r="E8"/>
  <c r="F8" s="1"/>
  <c r="D8"/>
  <c r="C8"/>
  <c r="E7"/>
  <c r="F7" s="1"/>
  <c r="D7"/>
  <c r="C7"/>
  <c r="E6"/>
  <c r="F6" s="1"/>
  <c r="D6"/>
  <c r="C6"/>
  <c r="E5"/>
  <c r="F5" s="1"/>
  <c r="D5"/>
  <c r="C5"/>
  <c r="E4"/>
  <c r="F4" s="1"/>
  <c r="D4"/>
  <c r="C4"/>
  <c r="B26" i="10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G26"/>
  <c r="I26"/>
  <c r="J26" s="1"/>
  <c r="K26"/>
  <c r="L26" s="1"/>
  <c r="M26"/>
  <c r="N26" s="1"/>
  <c r="O26"/>
  <c r="P26" s="1"/>
  <c r="G25"/>
  <c r="H25" s="1"/>
  <c r="I25"/>
  <c r="J25" s="1"/>
  <c r="K25"/>
  <c r="L25" s="1"/>
  <c r="O25"/>
  <c r="P25" s="1"/>
  <c r="G24"/>
  <c r="I24"/>
  <c r="J24" s="1"/>
  <c r="M24"/>
  <c r="N24" s="1"/>
  <c r="O24"/>
  <c r="P24" s="1"/>
  <c r="G23"/>
  <c r="I23"/>
  <c r="J23" s="1"/>
  <c r="K23"/>
  <c r="L23" s="1"/>
  <c r="M23"/>
  <c r="N23" s="1"/>
  <c r="O23"/>
  <c r="P23" s="1"/>
  <c r="G22"/>
  <c r="I22"/>
  <c r="J22" s="1"/>
  <c r="K22"/>
  <c r="L22" s="1"/>
  <c r="M22"/>
  <c r="N22" s="1"/>
  <c r="O22"/>
  <c r="P22" s="1"/>
  <c r="G21"/>
  <c r="H21" s="1"/>
  <c r="I21"/>
  <c r="J21" s="1"/>
  <c r="K21"/>
  <c r="L21" s="1"/>
  <c r="O21"/>
  <c r="P21" s="1"/>
  <c r="G20"/>
  <c r="H20" s="1"/>
  <c r="I20"/>
  <c r="J20" s="1"/>
  <c r="M20"/>
  <c r="N20" s="1"/>
  <c r="O20"/>
  <c r="P20" s="1"/>
  <c r="O19"/>
  <c r="P19" s="1"/>
  <c r="I18"/>
  <c r="J18" s="1"/>
  <c r="O18"/>
  <c r="G17"/>
  <c r="H17" s="1"/>
  <c r="G16"/>
  <c r="H16" s="1"/>
  <c r="G13"/>
  <c r="H13" s="1"/>
  <c r="I13"/>
  <c r="J13" s="1"/>
  <c r="I11"/>
  <c r="J11" s="1"/>
  <c r="O11"/>
  <c r="P11" s="1"/>
  <c r="G8"/>
  <c r="H8" s="1"/>
  <c r="I8"/>
  <c r="J8" s="1"/>
  <c r="G7"/>
  <c r="H7" s="1"/>
  <c r="I6"/>
  <c r="J6" s="1"/>
  <c r="O6"/>
  <c r="P18"/>
  <c r="H24"/>
  <c r="E26"/>
  <c r="F26" s="1"/>
  <c r="D26"/>
  <c r="C26"/>
  <c r="E25"/>
  <c r="F25" s="1"/>
  <c r="D25"/>
  <c r="C25"/>
  <c r="E24"/>
  <c r="F24" s="1"/>
  <c r="D24"/>
  <c r="C24"/>
  <c r="E23"/>
  <c r="F23" s="1"/>
  <c r="D23"/>
  <c r="C23"/>
  <c r="E22"/>
  <c r="F22" s="1"/>
  <c r="D22"/>
  <c r="C22"/>
  <c r="E21"/>
  <c r="F21" s="1"/>
  <c r="D21"/>
  <c r="C21"/>
  <c r="E20"/>
  <c r="F20" s="1"/>
  <c r="D20"/>
  <c r="C20"/>
  <c r="E19"/>
  <c r="F19" s="1"/>
  <c r="D19"/>
  <c r="C19"/>
  <c r="E18"/>
  <c r="F18" s="1"/>
  <c r="D18"/>
  <c r="C18"/>
  <c r="E17"/>
  <c r="F17" s="1"/>
  <c r="D17"/>
  <c r="C17"/>
  <c r="E16"/>
  <c r="F16" s="1"/>
  <c r="D16"/>
  <c r="C16"/>
  <c r="E15"/>
  <c r="F15" s="1"/>
  <c r="D15"/>
  <c r="C15"/>
  <c r="E14"/>
  <c r="F14" s="1"/>
  <c r="D14"/>
  <c r="C14"/>
  <c r="E13"/>
  <c r="F13" s="1"/>
  <c r="D13"/>
  <c r="C13"/>
  <c r="E12"/>
  <c r="F12" s="1"/>
  <c r="D12"/>
  <c r="C12"/>
  <c r="E11"/>
  <c r="F11" s="1"/>
  <c r="D11"/>
  <c r="C11"/>
  <c r="E10"/>
  <c r="F10" s="1"/>
  <c r="D10"/>
  <c r="C10"/>
  <c r="E9"/>
  <c r="F9" s="1"/>
  <c r="D9"/>
  <c r="C9"/>
  <c r="E8"/>
  <c r="F8" s="1"/>
  <c r="D8"/>
  <c r="C8"/>
  <c r="E7"/>
  <c r="F7" s="1"/>
  <c r="D7"/>
  <c r="C7"/>
  <c r="E6"/>
  <c r="F6" s="1"/>
  <c r="D6"/>
  <c r="C6"/>
  <c r="E5"/>
  <c r="F5" s="1"/>
  <c r="D5"/>
  <c r="C5"/>
  <c r="E4"/>
  <c r="F4" s="1"/>
  <c r="D4"/>
  <c r="C4"/>
  <c r="B25" i="9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G26"/>
  <c r="H26" s="1"/>
  <c r="I26"/>
  <c r="J26" s="1"/>
  <c r="M26"/>
  <c r="N26" s="1"/>
  <c r="O26"/>
  <c r="P26" s="1"/>
  <c r="G25"/>
  <c r="H25" s="1"/>
  <c r="K25"/>
  <c r="L25" s="1"/>
  <c r="O25"/>
  <c r="P25" s="1"/>
  <c r="G24"/>
  <c r="H24" s="1"/>
  <c r="I24"/>
  <c r="J24" s="1"/>
  <c r="K24"/>
  <c r="L24" s="1"/>
  <c r="M24"/>
  <c r="N24" s="1"/>
  <c r="O24"/>
  <c r="P24" s="1"/>
  <c r="G23"/>
  <c r="H23" s="1"/>
  <c r="I23"/>
  <c r="J23" s="1"/>
  <c r="M23"/>
  <c r="N23" s="1"/>
  <c r="O23"/>
  <c r="P23" s="1"/>
  <c r="G22"/>
  <c r="H22" s="1"/>
  <c r="I22"/>
  <c r="J22" s="1"/>
  <c r="K22"/>
  <c r="L22" s="1"/>
  <c r="M22"/>
  <c r="N22" s="1"/>
  <c r="O22"/>
  <c r="P22" s="1"/>
  <c r="O19"/>
  <c r="P19" s="1"/>
  <c r="E26"/>
  <c r="F26" s="1"/>
  <c r="D26"/>
  <c r="C26"/>
  <c r="E25"/>
  <c r="F25" s="1"/>
  <c r="D25"/>
  <c r="C25"/>
  <c r="E24"/>
  <c r="F24" s="1"/>
  <c r="D24"/>
  <c r="C24"/>
  <c r="E23"/>
  <c r="F23" s="1"/>
  <c r="D23"/>
  <c r="C23"/>
  <c r="E22"/>
  <c r="F22" s="1"/>
  <c r="D22"/>
  <c r="C22"/>
  <c r="E21"/>
  <c r="F21" s="1"/>
  <c r="D21"/>
  <c r="C21"/>
  <c r="E20"/>
  <c r="F20" s="1"/>
  <c r="D20"/>
  <c r="C20"/>
  <c r="E19"/>
  <c r="F19" s="1"/>
  <c r="D19"/>
  <c r="C19"/>
  <c r="E18"/>
  <c r="F18" s="1"/>
  <c r="D18"/>
  <c r="C18"/>
  <c r="E17"/>
  <c r="F17" s="1"/>
  <c r="D17"/>
  <c r="C17"/>
  <c r="E16"/>
  <c r="F16" s="1"/>
  <c r="D16"/>
  <c r="C16"/>
  <c r="E15"/>
  <c r="F15" s="1"/>
  <c r="D15"/>
  <c r="C15"/>
  <c r="E14"/>
  <c r="F14" s="1"/>
  <c r="D14"/>
  <c r="C14"/>
  <c r="E13"/>
  <c r="F13" s="1"/>
  <c r="D13"/>
  <c r="C13"/>
  <c r="E12"/>
  <c r="F12" s="1"/>
  <c r="D12"/>
  <c r="C12"/>
  <c r="E11"/>
  <c r="F11" s="1"/>
  <c r="D11"/>
  <c r="C11"/>
  <c r="E10"/>
  <c r="F10" s="1"/>
  <c r="D10"/>
  <c r="C10"/>
  <c r="E9"/>
  <c r="F9" s="1"/>
  <c r="D9"/>
  <c r="C9"/>
  <c r="E8"/>
  <c r="F8" s="1"/>
  <c r="D8"/>
  <c r="C8"/>
  <c r="E7"/>
  <c r="F7" s="1"/>
  <c r="D7"/>
  <c r="C7"/>
  <c r="E6"/>
  <c r="F6" s="1"/>
  <c r="D6"/>
  <c r="C6"/>
  <c r="E5"/>
  <c r="F5" s="1"/>
  <c r="D5"/>
  <c r="C5"/>
  <c r="E4"/>
  <c r="F4" s="1"/>
  <c r="D4"/>
  <c r="C4"/>
  <c r="B26" i="8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E26"/>
  <c r="F26" s="1"/>
  <c r="D26"/>
  <c r="C26"/>
  <c r="E25"/>
  <c r="F25" s="1"/>
  <c r="D25"/>
  <c r="C25"/>
  <c r="E24"/>
  <c r="F24" s="1"/>
  <c r="D24"/>
  <c r="C24"/>
  <c r="E23"/>
  <c r="F23" s="1"/>
  <c r="D23"/>
  <c r="C23"/>
  <c r="E22"/>
  <c r="F22" s="1"/>
  <c r="D22"/>
  <c r="C22"/>
  <c r="E21"/>
  <c r="F21" s="1"/>
  <c r="D21"/>
  <c r="C21"/>
  <c r="E20"/>
  <c r="F20" s="1"/>
  <c r="D20"/>
  <c r="C20"/>
  <c r="E19"/>
  <c r="F19" s="1"/>
  <c r="D19"/>
  <c r="C19"/>
  <c r="E18"/>
  <c r="F18" s="1"/>
  <c r="D18"/>
  <c r="C18"/>
  <c r="E17"/>
  <c r="F17" s="1"/>
  <c r="D17"/>
  <c r="C17"/>
  <c r="E16"/>
  <c r="F16" s="1"/>
  <c r="D16"/>
  <c r="C16"/>
  <c r="E15"/>
  <c r="F15" s="1"/>
  <c r="D15"/>
  <c r="C15"/>
  <c r="E14"/>
  <c r="F14" s="1"/>
  <c r="D14"/>
  <c r="C14"/>
  <c r="E13"/>
  <c r="F13" s="1"/>
  <c r="D13"/>
  <c r="C13"/>
  <c r="E12"/>
  <c r="F12" s="1"/>
  <c r="D12"/>
  <c r="C12"/>
  <c r="E11"/>
  <c r="F11" s="1"/>
  <c r="D11"/>
  <c r="C11"/>
  <c r="E10"/>
  <c r="F10" s="1"/>
  <c r="D10"/>
  <c r="C10"/>
  <c r="E9"/>
  <c r="F9" s="1"/>
  <c r="D9"/>
  <c r="C9"/>
  <c r="E8"/>
  <c r="F8" s="1"/>
  <c r="D8"/>
  <c r="C8"/>
  <c r="E7"/>
  <c r="F7" s="1"/>
  <c r="D7"/>
  <c r="C7"/>
  <c r="E6"/>
  <c r="F6" s="1"/>
  <c r="D6"/>
  <c r="C6"/>
  <c r="E5"/>
  <c r="F5" s="1"/>
  <c r="D5"/>
  <c r="C5"/>
  <c r="E4"/>
  <c r="F4" s="1"/>
  <c r="D4"/>
  <c r="C4"/>
  <c r="G11" i="9" l="1"/>
  <c r="H11" s="1"/>
  <c r="G5"/>
  <c r="H5" s="1"/>
  <c r="I18"/>
  <c r="J18" s="1"/>
  <c r="G7"/>
  <c r="H7" s="1"/>
  <c r="I5" i="10"/>
  <c r="J5" s="1"/>
  <c r="O4"/>
  <c r="P4" s="1"/>
  <c r="J32" i="7"/>
  <c r="P32"/>
  <c r="O32" i="8"/>
  <c r="L32" i="7"/>
  <c r="K32" i="8"/>
  <c r="N32" i="7"/>
  <c r="O18" i="9"/>
  <c r="P18" s="1"/>
  <c r="AP4" i="2"/>
  <c r="AQ4" s="1"/>
  <c r="M4" i="6" s="1"/>
  <c r="N4" s="1"/>
  <c r="G4" i="7"/>
  <c r="H4" s="1"/>
  <c r="J35"/>
  <c r="I35" i="8"/>
  <c r="L31" i="7"/>
  <c r="K31" i="8"/>
  <c r="L31" s="1"/>
  <c r="N29" i="7"/>
  <c r="M29" i="8"/>
  <c r="N29" s="1"/>
  <c r="P39" i="7"/>
  <c r="J27"/>
  <c r="I27" i="8"/>
  <c r="J28" i="7"/>
  <c r="I28" i="8"/>
  <c r="P38" i="7"/>
  <c r="P33"/>
  <c r="O33" i="8"/>
  <c r="P33" s="1"/>
  <c r="L33" i="7"/>
  <c r="K33" i="8"/>
  <c r="L33" s="1"/>
  <c r="L38" i="7"/>
  <c r="J37"/>
  <c r="N36"/>
  <c r="N30"/>
  <c r="P35"/>
  <c r="O35" i="8"/>
  <c r="P35" s="1"/>
  <c r="J31" i="7"/>
  <c r="I31" i="8"/>
  <c r="L29" i="7"/>
  <c r="K29" i="8"/>
  <c r="L29" s="1"/>
  <c r="N39" i="7"/>
  <c r="P27"/>
  <c r="O27" i="8"/>
  <c r="P27" s="1"/>
  <c r="P37" i="7"/>
  <c r="L34"/>
  <c r="K34" i="8"/>
  <c r="L34" s="1"/>
  <c r="J36" i="7"/>
  <c r="J30"/>
  <c r="I30" i="8"/>
  <c r="N34" i="7"/>
  <c r="N35"/>
  <c r="M35" i="8"/>
  <c r="N35" s="1"/>
  <c r="P31" i="7"/>
  <c r="O31" i="8"/>
  <c r="P31" s="1"/>
  <c r="J29" i="7"/>
  <c r="I29" i="8"/>
  <c r="L39" i="7"/>
  <c r="N27"/>
  <c r="P28"/>
  <c r="O28" i="8"/>
  <c r="P28" s="1"/>
  <c r="P36" i="7"/>
  <c r="P30"/>
  <c r="O30" i="8"/>
  <c r="P30" s="1"/>
  <c r="L30" i="7"/>
  <c r="K30" i="8"/>
  <c r="L30" s="1"/>
  <c r="L36" i="7"/>
  <c r="J34"/>
  <c r="I34" i="8"/>
  <c r="N38" i="7"/>
  <c r="N33"/>
  <c r="L35"/>
  <c r="K35" i="8"/>
  <c r="L35" s="1"/>
  <c r="N31" i="7"/>
  <c r="M31" i="8"/>
  <c r="N31" s="1"/>
  <c r="P29" i="7"/>
  <c r="O29" i="8"/>
  <c r="P29" s="1"/>
  <c r="J39" i="7"/>
  <c r="L27"/>
  <c r="K27" i="8"/>
  <c r="L27" s="1"/>
  <c r="N28" i="7"/>
  <c r="M28" i="8"/>
  <c r="N28" s="1"/>
  <c r="P34" i="7"/>
  <c r="O34" i="8"/>
  <c r="P34" s="1"/>
  <c r="L37" i="7"/>
  <c r="J38"/>
  <c r="J33"/>
  <c r="N37"/>
  <c r="AP7" i="3"/>
  <c r="AQ7" s="1"/>
  <c r="M7" i="9" s="1"/>
  <c r="N7" s="1"/>
  <c r="AL9" i="3"/>
  <c r="AM9" s="1"/>
  <c r="K9" i="5" s="1"/>
  <c r="L9" s="1"/>
  <c r="AP19" i="3"/>
  <c r="AQ19" s="1"/>
  <c r="M19" i="5" s="1"/>
  <c r="N19" s="1"/>
  <c r="AP15" i="3"/>
  <c r="AQ15" s="1"/>
  <c r="M15" i="5" s="1"/>
  <c r="N15" s="1"/>
  <c r="AL7" i="3"/>
  <c r="AM7" s="1"/>
  <c r="K7" i="5" s="1"/>
  <c r="L7" s="1"/>
  <c r="O9" i="10"/>
  <c r="P9" s="1"/>
  <c r="G14"/>
  <c r="H14" s="1"/>
  <c r="G18" i="9"/>
  <c r="H18" s="1"/>
  <c r="G16"/>
  <c r="H16" s="1"/>
  <c r="G15"/>
  <c r="H15" s="1"/>
  <c r="AI13" i="3"/>
  <c r="I13" i="5" s="1"/>
  <c r="I6" i="9"/>
  <c r="J6" s="1"/>
  <c r="O16" i="10"/>
  <c r="P16" s="1"/>
  <c r="O14"/>
  <c r="P14" s="1"/>
  <c r="AF12" i="2"/>
  <c r="G12" i="6" s="1"/>
  <c r="H12" s="1"/>
  <c r="O12" i="10"/>
  <c r="P12" s="1"/>
  <c r="G10"/>
  <c r="H10" s="1"/>
  <c r="G9"/>
  <c r="H9" s="1"/>
  <c r="AL7" i="2"/>
  <c r="AM7" s="1"/>
  <c r="AL6"/>
  <c r="AM6" s="1"/>
  <c r="K6" i="10" s="1"/>
  <c r="L6" s="1"/>
  <c r="G4"/>
  <c r="H4" s="1"/>
  <c r="I6" i="7"/>
  <c r="I7"/>
  <c r="AS7" i="1"/>
  <c r="O7" i="7" s="1"/>
  <c r="G5" i="8"/>
  <c r="H5" s="1"/>
  <c r="G6" i="6"/>
  <c r="H6" s="1"/>
  <c r="G6" i="10"/>
  <c r="H6" s="1"/>
  <c r="AL19" i="3"/>
  <c r="AM19" s="1"/>
  <c r="AP6" i="2"/>
  <c r="AQ6" s="1"/>
  <c r="M6" i="6" s="1"/>
  <c r="N6" s="1"/>
  <c r="K17" i="5"/>
  <c r="L17" s="1"/>
  <c r="AL4" i="2"/>
  <c r="AM4" s="1"/>
  <c r="I21" i="5"/>
  <c r="J21" s="1"/>
  <c r="I21" i="9"/>
  <c r="J21" s="1"/>
  <c r="I9"/>
  <c r="J9" s="1"/>
  <c r="I15"/>
  <c r="J15" s="1"/>
  <c r="AP12" i="3"/>
  <c r="AQ12" s="1"/>
  <c r="M12" i="9" s="1"/>
  <c r="N12" s="1"/>
  <c r="AP10" i="3"/>
  <c r="AQ10" s="1"/>
  <c r="M10" i="5" s="1"/>
  <c r="N10" s="1"/>
  <c r="AP18" i="3"/>
  <c r="AQ18" s="1"/>
  <c r="M18" i="9" s="1"/>
  <c r="N18" s="1"/>
  <c r="AP21" i="3"/>
  <c r="AQ21" s="1"/>
  <c r="M21" i="5" s="1"/>
  <c r="N21" s="1"/>
  <c r="AP8" i="2"/>
  <c r="AQ8" s="1"/>
  <c r="M8" i="6" s="1"/>
  <c r="N8" s="1"/>
  <c r="G12" i="10"/>
  <c r="H12" s="1"/>
  <c r="I15"/>
  <c r="J15" s="1"/>
  <c r="I16"/>
  <c r="J16" s="1"/>
  <c r="G19"/>
  <c r="H19" s="1"/>
  <c r="AL9" i="2"/>
  <c r="AM9" s="1"/>
  <c r="AL11"/>
  <c r="AM11" s="1"/>
  <c r="K11" i="10" s="1"/>
  <c r="L11" s="1"/>
  <c r="AL14" i="2"/>
  <c r="AM14" s="1"/>
  <c r="AL18"/>
  <c r="AM18" s="1"/>
  <c r="K18" i="10" s="1"/>
  <c r="G18" i="6"/>
  <c r="H18" s="1"/>
  <c r="G18" i="10"/>
  <c r="H18" s="1"/>
  <c r="P6"/>
  <c r="I4"/>
  <c r="J4" s="1"/>
  <c r="O5"/>
  <c r="P5" s="1"/>
  <c r="G5"/>
  <c r="H5" s="1"/>
  <c r="O7"/>
  <c r="P7" s="1"/>
  <c r="I7"/>
  <c r="J7" s="1"/>
  <c r="O8"/>
  <c r="P8" s="1"/>
  <c r="I9"/>
  <c r="J9" s="1"/>
  <c r="O10"/>
  <c r="P10" s="1"/>
  <c r="I14"/>
  <c r="J14" s="1"/>
  <c r="O15"/>
  <c r="P15" s="1"/>
  <c r="G15"/>
  <c r="H15" s="1"/>
  <c r="O17"/>
  <c r="P17" s="1"/>
  <c r="I19"/>
  <c r="J19" s="1"/>
  <c r="AP13" i="2"/>
  <c r="AQ13" s="1"/>
  <c r="M13" i="6" s="1"/>
  <c r="N13" s="1"/>
  <c r="AL11" i="3"/>
  <c r="AM11" s="1"/>
  <c r="K11" i="9" s="1"/>
  <c r="L11" s="1"/>
  <c r="AL21" i="3"/>
  <c r="AM21" s="1"/>
  <c r="K21" i="5" s="1"/>
  <c r="O21" i="9"/>
  <c r="P21" s="1"/>
  <c r="G20"/>
  <c r="H20" s="1"/>
  <c r="I20"/>
  <c r="J20" s="1"/>
  <c r="O16"/>
  <c r="P16" s="1"/>
  <c r="AL15" i="3"/>
  <c r="AM15" s="1"/>
  <c r="K15" i="9" s="1"/>
  <c r="G14"/>
  <c r="H14" s="1"/>
  <c r="AL12" i="3"/>
  <c r="AM12" s="1"/>
  <c r="K12" i="5" s="1"/>
  <c r="L12" s="1"/>
  <c r="G12" i="9"/>
  <c r="H12" s="1"/>
  <c r="I10"/>
  <c r="J10" s="1"/>
  <c r="AP9" i="3"/>
  <c r="AQ9" s="1"/>
  <c r="AP8"/>
  <c r="AQ8" s="1"/>
  <c r="M8" i="5" s="1"/>
  <c r="N8" s="1"/>
  <c r="G8" i="9"/>
  <c r="H8" s="1"/>
  <c r="O5"/>
  <c r="P5" s="1"/>
  <c r="O11"/>
  <c r="P11" s="1"/>
  <c r="O10" i="5"/>
  <c r="P10" s="1"/>
  <c r="O10" i="9"/>
  <c r="P10" s="1"/>
  <c r="O9"/>
  <c r="P9" s="1"/>
  <c r="O7" i="5"/>
  <c r="P7" s="1"/>
  <c r="O7" i="9"/>
  <c r="P7" s="1"/>
  <c r="AL4" i="3"/>
  <c r="AM4" s="1"/>
  <c r="K4" i="5" s="1"/>
  <c r="L4" s="1"/>
  <c r="I4" i="9"/>
  <c r="J4" s="1"/>
  <c r="I19" i="5"/>
  <c r="I19" i="9"/>
  <c r="J19" s="1"/>
  <c r="I16" i="5"/>
  <c r="J16" s="1"/>
  <c r="I16" i="9"/>
  <c r="J16" s="1"/>
  <c r="O13" i="5"/>
  <c r="P13" s="1"/>
  <c r="O13" i="9"/>
  <c r="P13" s="1"/>
  <c r="G13" i="5"/>
  <c r="H13" s="1"/>
  <c r="G13" i="9"/>
  <c r="H13" s="1"/>
  <c r="I5" i="5"/>
  <c r="J5" s="1"/>
  <c r="I5" i="9"/>
  <c r="J5" s="1"/>
  <c r="O6" i="5"/>
  <c r="P6" s="1"/>
  <c r="O6" i="9"/>
  <c r="P6" s="1"/>
  <c r="G6" i="5"/>
  <c r="H6" s="1"/>
  <c r="G6" i="9"/>
  <c r="H6" s="1"/>
  <c r="I12" i="5"/>
  <c r="J12" s="1"/>
  <c r="I12" i="9"/>
  <c r="J12" s="1"/>
  <c r="I7" i="5"/>
  <c r="J7" s="1"/>
  <c r="I7" i="9"/>
  <c r="J7" s="1"/>
  <c r="O4" i="5"/>
  <c r="P4" s="1"/>
  <c r="O4" i="9"/>
  <c r="P4" s="1"/>
  <c r="G4" i="5"/>
  <c r="H4" s="1"/>
  <c r="G4" i="9"/>
  <c r="I8" i="5"/>
  <c r="J8" s="1"/>
  <c r="I8" i="9"/>
  <c r="J8" s="1"/>
  <c r="G9" i="5"/>
  <c r="H9" s="1"/>
  <c r="G9" i="9"/>
  <c r="H9" s="1"/>
  <c r="G10" i="5"/>
  <c r="H10" s="1"/>
  <c r="G10" i="9"/>
  <c r="H10" s="1"/>
  <c r="I11"/>
  <c r="J11" s="1"/>
  <c r="O12"/>
  <c r="P12" s="1"/>
  <c r="O14"/>
  <c r="P14" s="1"/>
  <c r="I17"/>
  <c r="J17" s="1"/>
  <c r="G19"/>
  <c r="H19" s="1"/>
  <c r="O8" i="5"/>
  <c r="P8" s="1"/>
  <c r="O8" i="9"/>
  <c r="P8" s="1"/>
  <c r="I14" i="5"/>
  <c r="J14" s="1"/>
  <c r="I14" i="9"/>
  <c r="J14" s="1"/>
  <c r="O17" i="5"/>
  <c r="P17" s="1"/>
  <c r="O17" i="9"/>
  <c r="P17" s="1"/>
  <c r="G17" i="5"/>
  <c r="H17" s="1"/>
  <c r="G17" i="9"/>
  <c r="H17" s="1"/>
  <c r="O20" i="5"/>
  <c r="P20" s="1"/>
  <c r="O20" i="9"/>
  <c r="P20" s="1"/>
  <c r="G21" i="5"/>
  <c r="H21" s="1"/>
  <c r="G21" i="9"/>
  <c r="H21" s="1"/>
  <c r="AP4" i="3"/>
  <c r="AQ4" s="1"/>
  <c r="AP14"/>
  <c r="AQ14" s="1"/>
  <c r="AL14"/>
  <c r="AM14" s="1"/>
  <c r="AL20"/>
  <c r="AM20" s="1"/>
  <c r="I12" i="6"/>
  <c r="J12" s="1"/>
  <c r="I12" i="10"/>
  <c r="O13" i="6"/>
  <c r="P13" s="1"/>
  <c r="O13" i="10"/>
  <c r="P13" s="1"/>
  <c r="I10" i="6"/>
  <c r="J10" s="1"/>
  <c r="I10" i="10"/>
  <c r="G11" i="6"/>
  <c r="H11" s="1"/>
  <c r="G11" i="10"/>
  <c r="I17" i="6"/>
  <c r="J17" s="1"/>
  <c r="I17" i="10"/>
  <c r="AP12" i="2"/>
  <c r="AQ12" s="1"/>
  <c r="AL12"/>
  <c r="AM12" s="1"/>
  <c r="AP10"/>
  <c r="AQ10" s="1"/>
  <c r="AL10"/>
  <c r="AM10" s="1"/>
  <c r="AP11"/>
  <c r="AQ11" s="1"/>
  <c r="AP17"/>
  <c r="AQ17" s="1"/>
  <c r="AL17"/>
  <c r="AM17" s="1"/>
  <c r="AP18"/>
  <c r="AQ18" s="1"/>
  <c r="K21" i="7"/>
  <c r="L21" s="1"/>
  <c r="K21" i="11"/>
  <c r="L21" s="1"/>
  <c r="O11"/>
  <c r="P11" s="1"/>
  <c r="G18"/>
  <c r="H18" s="1"/>
  <c r="O21"/>
  <c r="P21" s="1"/>
  <c r="I21"/>
  <c r="J21" s="1"/>
  <c r="O11" i="8"/>
  <c r="P11" s="1"/>
  <c r="G10"/>
  <c r="H10" s="1"/>
  <c r="G14"/>
  <c r="H14" s="1"/>
  <c r="G18"/>
  <c r="H18" s="1"/>
  <c r="K11" i="7"/>
  <c r="L11" s="1"/>
  <c r="K12"/>
  <c r="L12" s="1"/>
  <c r="K18" i="11"/>
  <c r="L18" s="1"/>
  <c r="G5"/>
  <c r="H5" s="1"/>
  <c r="G17" i="8"/>
  <c r="H17" s="1"/>
  <c r="G21" i="11"/>
  <c r="H21" s="1"/>
  <c r="G21" i="8"/>
  <c r="H21" s="1"/>
  <c r="G19" i="11"/>
  <c r="H19" s="1"/>
  <c r="O19"/>
  <c r="P19" s="1"/>
  <c r="I18"/>
  <c r="J18" s="1"/>
  <c r="O18"/>
  <c r="P18" s="1"/>
  <c r="O18" i="8"/>
  <c r="P18" s="1"/>
  <c r="O17" i="11"/>
  <c r="P17" s="1"/>
  <c r="G17"/>
  <c r="H17" s="1"/>
  <c r="K16"/>
  <c r="L16" s="1"/>
  <c r="G16"/>
  <c r="H16" s="1"/>
  <c r="G16" i="8"/>
  <c r="H16" s="1"/>
  <c r="G15" i="11"/>
  <c r="H15" s="1"/>
  <c r="G14"/>
  <c r="H14" s="1"/>
  <c r="O14"/>
  <c r="P14" s="1"/>
  <c r="O14" i="8"/>
  <c r="P14" s="1"/>
  <c r="K12" i="11"/>
  <c r="L12" s="1"/>
  <c r="K11"/>
  <c r="L11" s="1"/>
  <c r="K10" i="7"/>
  <c r="L10" s="1"/>
  <c r="I10" i="11"/>
  <c r="J10" s="1"/>
  <c r="G10"/>
  <c r="H10" s="1"/>
  <c r="O8"/>
  <c r="P8" s="1"/>
  <c r="I6"/>
  <c r="J6" s="1"/>
  <c r="O5"/>
  <c r="P5" s="1"/>
  <c r="G4"/>
  <c r="H4" s="1"/>
  <c r="AQ4" i="1"/>
  <c r="M4" i="7" s="1"/>
  <c r="K4"/>
  <c r="L4" s="1"/>
  <c r="M9" i="11"/>
  <c r="N9" s="1"/>
  <c r="O4"/>
  <c r="P4" s="1"/>
  <c r="I11" i="7"/>
  <c r="I11" i="11"/>
  <c r="J11" s="1"/>
  <c r="I12" i="7"/>
  <c r="J12" s="1"/>
  <c r="I12" i="11"/>
  <c r="J12" s="1"/>
  <c r="I5" i="7"/>
  <c r="J5" s="1"/>
  <c r="I5" i="11"/>
  <c r="J5" s="1"/>
  <c r="O6" i="7"/>
  <c r="P6" s="1"/>
  <c r="O6" i="11"/>
  <c r="P6" s="1"/>
  <c r="G6" i="7"/>
  <c r="H6" s="1"/>
  <c r="G6" i="11"/>
  <c r="H6" s="1"/>
  <c r="K13" i="7"/>
  <c r="L13" s="1"/>
  <c r="K13" i="11"/>
  <c r="L13" s="1"/>
  <c r="I9" i="7"/>
  <c r="I9" i="11"/>
  <c r="J9" s="1"/>
  <c r="K14"/>
  <c r="L14" s="1"/>
  <c r="O26" i="8"/>
  <c r="P26" s="1"/>
  <c r="G19"/>
  <c r="H19" s="1"/>
  <c r="I19" i="7"/>
  <c r="J19" s="1"/>
  <c r="I19" i="11"/>
  <c r="J19" s="1"/>
  <c r="K16" i="7"/>
  <c r="L16" s="1"/>
  <c r="G12"/>
  <c r="H12" s="1"/>
  <c r="G12" i="8"/>
  <c r="H12" s="1"/>
  <c r="G7" i="7"/>
  <c r="H7" s="1"/>
  <c r="G7" i="8"/>
  <c r="H7" s="1"/>
  <c r="G7" i="11"/>
  <c r="H7" s="1"/>
  <c r="G8" i="7"/>
  <c r="H8" s="1"/>
  <c r="G8" i="11"/>
  <c r="H8" s="1"/>
  <c r="I4" i="7"/>
  <c r="J4" s="1"/>
  <c r="I4" i="11"/>
  <c r="J4" s="1"/>
  <c r="O20" i="7"/>
  <c r="O20" i="11"/>
  <c r="P20" s="1"/>
  <c r="O13" i="7"/>
  <c r="P13" s="1"/>
  <c r="O13" i="11"/>
  <c r="P13" s="1"/>
  <c r="G20" i="7"/>
  <c r="H20" s="1"/>
  <c r="G20" i="8"/>
  <c r="H20" s="1"/>
  <c r="G20" i="11"/>
  <c r="H20" s="1"/>
  <c r="G13" i="7"/>
  <c r="H13" s="1"/>
  <c r="G13" i="11"/>
  <c r="H13" s="1"/>
  <c r="G9" i="7"/>
  <c r="H9" s="1"/>
  <c r="G9" i="8"/>
  <c r="H9" s="1"/>
  <c r="K20" i="7"/>
  <c r="L20" s="1"/>
  <c r="K20" i="11"/>
  <c r="L20" s="1"/>
  <c r="I17" i="7"/>
  <c r="I17" i="11"/>
  <c r="J17" s="1"/>
  <c r="I14" i="7"/>
  <c r="I14" i="11"/>
  <c r="J14" s="1"/>
  <c r="M9" i="7"/>
  <c r="N9" s="1"/>
  <c r="AQ6" i="1"/>
  <c r="O15" i="5"/>
  <c r="P15" s="1"/>
  <c r="O15" i="9"/>
  <c r="P15" s="1"/>
  <c r="M24" i="8"/>
  <c r="N24" s="1"/>
  <c r="Q22" i="10"/>
  <c r="R22" s="1"/>
  <c r="S22" s="1"/>
  <c r="Q26"/>
  <c r="R26" s="1"/>
  <c r="S26" s="1"/>
  <c r="H22"/>
  <c r="H26"/>
  <c r="Q23"/>
  <c r="R23" s="1"/>
  <c r="S23" s="1"/>
  <c r="O21" i="8"/>
  <c r="P21" s="1"/>
  <c r="H23" i="10"/>
  <c r="I15" i="11"/>
  <c r="J15" s="1"/>
  <c r="G11"/>
  <c r="H11" s="1"/>
  <c r="G11" i="8"/>
  <c r="H11" s="1"/>
  <c r="O23"/>
  <c r="P23" s="1"/>
  <c r="I22"/>
  <c r="J22" s="1"/>
  <c r="O24"/>
  <c r="P24" s="1"/>
  <c r="M23"/>
  <c r="N23" s="1"/>
  <c r="K22"/>
  <c r="L22" s="1"/>
  <c r="Q22" i="9"/>
  <c r="R22" s="1"/>
  <c r="S22" s="1"/>
  <c r="Q24"/>
  <c r="R24" s="1"/>
  <c r="S24" s="1"/>
  <c r="Q23" i="11"/>
  <c r="R23" s="1"/>
  <c r="S23" s="1"/>
  <c r="J18" i="5"/>
  <c r="I18" i="8"/>
  <c r="L27" i="5"/>
  <c r="P4" i="6"/>
  <c r="J8"/>
  <c r="P17"/>
  <c r="J20"/>
  <c r="I20" i="8"/>
  <c r="N22" i="6"/>
  <c r="M22" i="8"/>
  <c r="J35" i="6"/>
  <c r="Q22" i="11"/>
  <c r="R22" s="1"/>
  <c r="S22" s="1"/>
  <c r="P9" i="5"/>
  <c r="O9" i="8"/>
  <c r="P9" s="1"/>
  <c r="J10" i="5"/>
  <c r="J23"/>
  <c r="I23" i="8"/>
  <c r="J23" s="1"/>
  <c r="J26" i="5"/>
  <c r="I26" i="8"/>
  <c r="P22" i="6"/>
  <c r="O22" i="8"/>
  <c r="P22" s="1"/>
  <c r="J24" i="6"/>
  <c r="I24" i="8"/>
  <c r="J31" i="6"/>
  <c r="J39"/>
  <c r="AP16" i="2"/>
  <c r="AQ16" s="1"/>
  <c r="AL16"/>
  <c r="AM16" s="1"/>
  <c r="AP5"/>
  <c r="AQ5" s="1"/>
  <c r="AL5"/>
  <c r="AM5" s="1"/>
  <c r="AP15"/>
  <c r="AQ15" s="1"/>
  <c r="AL15"/>
  <c r="AM15" s="1"/>
  <c r="AP19"/>
  <c r="AQ19" s="1"/>
  <c r="AL19"/>
  <c r="AM19" s="1"/>
  <c r="AP7"/>
  <c r="AQ7" s="1"/>
  <c r="AL8"/>
  <c r="AM8" s="1"/>
  <c r="AP9"/>
  <c r="AQ9" s="1"/>
  <c r="AL13"/>
  <c r="AM13" s="1"/>
  <c r="AP14"/>
  <c r="AQ14" s="1"/>
  <c r="AP16" i="3"/>
  <c r="AQ16" s="1"/>
  <c r="AL16"/>
  <c r="AM16" s="1"/>
  <c r="AP13"/>
  <c r="AQ13" s="1"/>
  <c r="AL13"/>
  <c r="AM13" s="1"/>
  <c r="AP5"/>
  <c r="AQ5" s="1"/>
  <c r="AL5"/>
  <c r="AM5" s="1"/>
  <c r="AP6"/>
  <c r="AQ6" s="1"/>
  <c r="AL6"/>
  <c r="AM6" s="1"/>
  <c r="AL8"/>
  <c r="AM8" s="1"/>
  <c r="AL10"/>
  <c r="AM10" s="1"/>
  <c r="AP11"/>
  <c r="AQ11" s="1"/>
  <c r="AL18"/>
  <c r="AM18" s="1"/>
  <c r="AP20"/>
  <c r="AQ20" s="1"/>
  <c r="AQ7" i="1"/>
  <c r="AQ5"/>
  <c r="P19" i="5"/>
  <c r="O19" i="8"/>
  <c r="P19" s="1"/>
  <c r="P16" i="5"/>
  <c r="O16" i="8"/>
  <c r="P16" s="1"/>
  <c r="P5" i="5"/>
  <c r="O5" i="8"/>
  <c r="P5" s="1"/>
  <c r="J6" i="5"/>
  <c r="P33"/>
  <c r="M33"/>
  <c r="M33" i="8" s="1"/>
  <c r="N33" s="1"/>
  <c r="L33" i="5"/>
  <c r="I33"/>
  <c r="I33" i="8" s="1"/>
  <c r="P41" i="5"/>
  <c r="M41"/>
  <c r="L41"/>
  <c r="I41"/>
  <c r="P32"/>
  <c r="M32"/>
  <c r="L32"/>
  <c r="I32"/>
  <c r="I32" i="8" s="1"/>
  <c r="P25" i="5"/>
  <c r="O25" i="8"/>
  <c r="P25" s="1"/>
  <c r="M25" i="5"/>
  <c r="M25" i="9"/>
  <c r="N25" s="1"/>
  <c r="L25" i="5"/>
  <c r="K25" i="8"/>
  <c r="L25" s="1"/>
  <c r="I25" i="5"/>
  <c r="Q25" s="1"/>
  <c r="R25" s="1"/>
  <c r="S25" s="1"/>
  <c r="I25" i="9"/>
  <c r="J25" s="1"/>
  <c r="J15" i="5"/>
  <c r="I15" i="8"/>
  <c r="P12" i="5"/>
  <c r="O12" i="8"/>
  <c r="P12" s="1"/>
  <c r="H8" i="5"/>
  <c r="H19"/>
  <c r="H16"/>
  <c r="H5"/>
  <c r="H33"/>
  <c r="H41"/>
  <c r="H32"/>
  <c r="H25"/>
  <c r="H15"/>
  <c r="H12"/>
  <c r="H7"/>
  <c r="J4"/>
  <c r="Q22"/>
  <c r="R22" s="1"/>
  <c r="S22" s="1"/>
  <c r="Q30"/>
  <c r="R30" s="1"/>
  <c r="S30" s="1"/>
  <c r="Q31"/>
  <c r="R31" s="1"/>
  <c r="S31" s="1"/>
  <c r="Q36"/>
  <c r="R36" s="1"/>
  <c r="S36" s="1"/>
  <c r="Q37"/>
  <c r="R37" s="1"/>
  <c r="S37" s="1"/>
  <c r="Q40"/>
  <c r="R40" s="1"/>
  <c r="S40" s="1"/>
  <c r="Q42"/>
  <c r="R42" s="1"/>
  <c r="S42" s="1"/>
  <c r="Q24"/>
  <c r="R24" s="1"/>
  <c r="S24" s="1"/>
  <c r="Q28"/>
  <c r="R28" s="1"/>
  <c r="S28" s="1"/>
  <c r="Q29"/>
  <c r="R29" s="1"/>
  <c r="S29" s="1"/>
  <c r="Q34"/>
  <c r="R34" s="1"/>
  <c r="S34" s="1"/>
  <c r="Q35"/>
  <c r="R35" s="1"/>
  <c r="S35" s="1"/>
  <c r="Q38"/>
  <c r="R38" s="1"/>
  <c r="S38" s="1"/>
  <c r="Q39"/>
  <c r="R39" s="1"/>
  <c r="S39" s="1"/>
  <c r="Q43"/>
  <c r="R43" s="1"/>
  <c r="S43" s="1"/>
  <c r="Q44"/>
  <c r="R44" s="1"/>
  <c r="S44" s="1"/>
  <c r="H16" i="6"/>
  <c r="H5"/>
  <c r="H41"/>
  <c r="H15"/>
  <c r="H19"/>
  <c r="H9"/>
  <c r="H14"/>
  <c r="H20"/>
  <c r="H21"/>
  <c r="H24"/>
  <c r="H25"/>
  <c r="H29"/>
  <c r="Q29"/>
  <c r="R29" s="1"/>
  <c r="S29" s="1"/>
  <c r="H31"/>
  <c r="Q31"/>
  <c r="R31" s="1"/>
  <c r="S31" s="1"/>
  <c r="H33"/>
  <c r="Q33"/>
  <c r="R33" s="1"/>
  <c r="S33" s="1"/>
  <c r="H35"/>
  <c r="Q35"/>
  <c r="R35" s="1"/>
  <c r="S35" s="1"/>
  <c r="H37"/>
  <c r="Q37"/>
  <c r="R37" s="1"/>
  <c r="S37" s="1"/>
  <c r="H39"/>
  <c r="Q39"/>
  <c r="R39" s="1"/>
  <c r="S39" s="1"/>
  <c r="N42"/>
  <c r="Q42"/>
  <c r="R42" s="1"/>
  <c r="S42" s="1"/>
  <c r="H7"/>
  <c r="H17"/>
  <c r="Q22"/>
  <c r="R22" s="1"/>
  <c r="S22" s="1"/>
  <c r="H22"/>
  <c r="Q23"/>
  <c r="R23" s="1"/>
  <c r="S23" s="1"/>
  <c r="H23"/>
  <c r="Q26"/>
  <c r="R26" s="1"/>
  <c r="S26" s="1"/>
  <c r="H26"/>
  <c r="Q27"/>
  <c r="R27" s="1"/>
  <c r="S27" s="1"/>
  <c r="H27"/>
  <c r="Q28"/>
  <c r="R28" s="1"/>
  <c r="S28" s="1"/>
  <c r="J28"/>
  <c r="H16" i="7"/>
  <c r="H15"/>
  <c r="Q31"/>
  <c r="R31" s="1"/>
  <c r="S31" s="1"/>
  <c r="H31"/>
  <c r="H26"/>
  <c r="Q40"/>
  <c r="R40" s="1"/>
  <c r="S40" s="1"/>
  <c r="H40"/>
  <c r="Q41"/>
  <c r="R41" s="1"/>
  <c r="S41" s="1"/>
  <c r="H41"/>
  <c r="H24"/>
  <c r="H25"/>
  <c r="Q43" i="6"/>
  <c r="R43" s="1"/>
  <c r="S43" s="1"/>
  <c r="H19" i="7"/>
  <c r="H11"/>
  <c r="Q35"/>
  <c r="R35" s="1"/>
  <c r="S35" s="1"/>
  <c r="H35"/>
  <c r="Q29"/>
  <c r="R29" s="1"/>
  <c r="S29" s="1"/>
  <c r="H29"/>
  <c r="Q39"/>
  <c r="R39" s="1"/>
  <c r="S39" s="1"/>
  <c r="H39"/>
  <c r="Q42"/>
  <c r="R42" s="1"/>
  <c r="S42" s="1"/>
  <c r="H42"/>
  <c r="Q43"/>
  <c r="R43" s="1"/>
  <c r="S43" s="1"/>
  <c r="H43"/>
  <c r="H28"/>
  <c r="H44"/>
  <c r="Q44"/>
  <c r="R44" s="1"/>
  <c r="S44" s="1"/>
  <c r="H37"/>
  <c r="Q37"/>
  <c r="R37" s="1"/>
  <c r="S37" s="1"/>
  <c r="H34"/>
  <c r="Q34"/>
  <c r="R34" s="1"/>
  <c r="S34" s="1"/>
  <c r="H32"/>
  <c r="Q32"/>
  <c r="R32" s="1"/>
  <c r="S32" s="1"/>
  <c r="H23"/>
  <c r="Q23"/>
  <c r="R23" s="1"/>
  <c r="S23" s="1"/>
  <c r="H21"/>
  <c r="H18"/>
  <c r="H14"/>
  <c r="H10"/>
  <c r="Q27"/>
  <c r="R27" s="1"/>
  <c r="S27" s="1"/>
  <c r="H5"/>
  <c r="H38"/>
  <c r="Q38"/>
  <c r="R38" s="1"/>
  <c r="S38" s="1"/>
  <c r="H36"/>
  <c r="Q36"/>
  <c r="R36" s="1"/>
  <c r="S36" s="1"/>
  <c r="H33"/>
  <c r="Q33"/>
  <c r="R33" s="1"/>
  <c r="S33" s="1"/>
  <c r="H30"/>
  <c r="Q30"/>
  <c r="R30" s="1"/>
  <c r="S30" s="1"/>
  <c r="H22"/>
  <c r="Q22"/>
  <c r="R22" s="1"/>
  <c r="S22" s="1"/>
  <c r="H17"/>
  <c r="M7" i="5" l="1"/>
  <c r="N7" s="1"/>
  <c r="K18" i="6"/>
  <c r="L18" s="1"/>
  <c r="M6" i="10"/>
  <c r="N6" s="1"/>
  <c r="K6" i="6"/>
  <c r="L6" s="1"/>
  <c r="M4" i="10"/>
  <c r="N4" s="1"/>
  <c r="M18" i="5"/>
  <c r="N18" s="1"/>
  <c r="M19" i="9"/>
  <c r="N19" s="1"/>
  <c r="M12" i="5"/>
  <c r="N12" s="1"/>
  <c r="K11"/>
  <c r="L11" s="1"/>
  <c r="K9" i="9"/>
  <c r="L9" s="1"/>
  <c r="O8" i="8"/>
  <c r="P8" s="1"/>
  <c r="K7" i="9"/>
  <c r="L7" s="1"/>
  <c r="J33" i="8"/>
  <c r="Q33"/>
  <c r="R33" s="1"/>
  <c r="S33" s="1"/>
  <c r="J34"/>
  <c r="J29"/>
  <c r="Q29"/>
  <c r="R29" s="1"/>
  <c r="S29" s="1"/>
  <c r="J30"/>
  <c r="J28"/>
  <c r="J31"/>
  <c r="Q31"/>
  <c r="R31" s="1"/>
  <c r="S31" s="1"/>
  <c r="J27"/>
  <c r="J35"/>
  <c r="Q35"/>
  <c r="R35" s="1"/>
  <c r="S35" s="1"/>
  <c r="M15" i="9"/>
  <c r="N15" s="1"/>
  <c r="G4" i="8"/>
  <c r="H4" s="1"/>
  <c r="C11" i="13" s="1"/>
  <c r="I13" i="9"/>
  <c r="J13" s="1"/>
  <c r="Q33" i="5"/>
  <c r="R33" s="1"/>
  <c r="S33" s="1"/>
  <c r="I21" i="8"/>
  <c r="J21" s="1"/>
  <c r="O17"/>
  <c r="P17" s="1"/>
  <c r="K17" i="9"/>
  <c r="L17" s="1"/>
  <c r="K15" i="5"/>
  <c r="L15" s="1"/>
  <c r="J13"/>
  <c r="I13" i="8"/>
  <c r="J13" s="1"/>
  <c r="M10" i="9"/>
  <c r="N10" s="1"/>
  <c r="O10" i="8"/>
  <c r="P10" s="1"/>
  <c r="I5"/>
  <c r="J5" s="1"/>
  <c r="K4" i="9"/>
  <c r="L4" s="1"/>
  <c r="M13" i="10"/>
  <c r="N13" s="1"/>
  <c r="K11" i="6"/>
  <c r="L11" s="1"/>
  <c r="I10" i="8"/>
  <c r="J10" s="1"/>
  <c r="M8" i="10"/>
  <c r="N8" s="1"/>
  <c r="K7" i="6"/>
  <c r="L7" s="1"/>
  <c r="K7" i="10"/>
  <c r="L7" s="1"/>
  <c r="Q6" i="6"/>
  <c r="R6" s="1"/>
  <c r="S6" s="1"/>
  <c r="J6" i="7"/>
  <c r="I6" i="8"/>
  <c r="J6" s="1"/>
  <c r="J7" i="7"/>
  <c r="I7" i="8"/>
  <c r="J7" s="1"/>
  <c r="I7" i="11"/>
  <c r="J7" s="1"/>
  <c r="K7" i="7"/>
  <c r="L7" s="1"/>
  <c r="P7"/>
  <c r="O7" i="8"/>
  <c r="P7" s="1"/>
  <c r="O7" i="11"/>
  <c r="P7" s="1"/>
  <c r="K4"/>
  <c r="L4" s="1"/>
  <c r="K4" i="6"/>
  <c r="K4" i="8" s="1"/>
  <c r="L4" s="1"/>
  <c r="K4" i="10"/>
  <c r="L4" s="1"/>
  <c r="Q32" i="5"/>
  <c r="R32" s="1"/>
  <c r="S32" s="1"/>
  <c r="Q41"/>
  <c r="R41" s="1"/>
  <c r="S41" s="1"/>
  <c r="K19"/>
  <c r="L19" s="1"/>
  <c r="K19" i="9"/>
  <c r="L19" s="1"/>
  <c r="K21"/>
  <c r="L21" s="1"/>
  <c r="M21"/>
  <c r="N21" s="1"/>
  <c r="O13" i="8"/>
  <c r="P13" s="1"/>
  <c r="K14" i="6"/>
  <c r="L14" s="1"/>
  <c r="K14" i="10"/>
  <c r="L14" s="1"/>
  <c r="K9" i="6"/>
  <c r="L9" s="1"/>
  <c r="K9" i="10"/>
  <c r="L9" s="1"/>
  <c r="I8" i="8"/>
  <c r="J8" s="1"/>
  <c r="I19"/>
  <c r="J19" s="1"/>
  <c r="Q6" i="10"/>
  <c r="R6" s="1"/>
  <c r="S6" s="1"/>
  <c r="L21" i="5"/>
  <c r="K21" i="8"/>
  <c r="L21" s="1"/>
  <c r="Q21" i="5"/>
  <c r="R21" s="1"/>
  <c r="S21" s="1"/>
  <c r="J19"/>
  <c r="I16" i="8"/>
  <c r="J16" s="1"/>
  <c r="L15" i="9"/>
  <c r="O15" i="8"/>
  <c r="P15" s="1"/>
  <c r="K12" i="9"/>
  <c r="L12" s="1"/>
  <c r="M9" i="5"/>
  <c r="N9" s="1"/>
  <c r="M9" i="9"/>
  <c r="M8"/>
  <c r="N8" s="1"/>
  <c r="O6" i="8"/>
  <c r="P6" s="1"/>
  <c r="O4"/>
  <c r="P4" s="1"/>
  <c r="M17" i="5"/>
  <c r="N17" s="1"/>
  <c r="M17" i="9"/>
  <c r="N17" s="1"/>
  <c r="M14" i="5"/>
  <c r="N14" s="1"/>
  <c r="M14" i="9"/>
  <c r="N14" s="1"/>
  <c r="Q7" i="5"/>
  <c r="R7" s="1"/>
  <c r="S7" s="1"/>
  <c r="K20"/>
  <c r="L20" s="1"/>
  <c r="K20" i="9"/>
  <c r="L20" s="1"/>
  <c r="K14" i="5"/>
  <c r="K14" i="9"/>
  <c r="M4" i="5"/>
  <c r="M4" i="8" s="1"/>
  <c r="N4" s="1"/>
  <c r="M4" i="9"/>
  <c r="N4" s="1"/>
  <c r="H4"/>
  <c r="M18" i="6"/>
  <c r="M18" i="10"/>
  <c r="N18" s="1"/>
  <c r="M17" i="6"/>
  <c r="N17" s="1"/>
  <c r="M17" i="10"/>
  <c r="N17" s="1"/>
  <c r="K10" i="6"/>
  <c r="K10" i="10"/>
  <c r="L10" s="1"/>
  <c r="K12" i="6"/>
  <c r="K12" i="8" s="1"/>
  <c r="L12" s="1"/>
  <c r="K12" i="10"/>
  <c r="L12" s="1"/>
  <c r="J17"/>
  <c r="H11"/>
  <c r="J10"/>
  <c r="L18"/>
  <c r="J12"/>
  <c r="K17" i="6"/>
  <c r="K17" i="10"/>
  <c r="L17" s="1"/>
  <c r="M11" i="6"/>
  <c r="M11" i="10"/>
  <c r="N11" s="1"/>
  <c r="M10" i="6"/>
  <c r="N10" s="1"/>
  <c r="M10" i="10"/>
  <c r="N10" s="1"/>
  <c r="M12" i="6"/>
  <c r="N12" s="1"/>
  <c r="M12" i="10"/>
  <c r="N12" s="1"/>
  <c r="K18" i="7"/>
  <c r="L18" s="1"/>
  <c r="K10" i="11"/>
  <c r="L10" s="1"/>
  <c r="I12" i="8"/>
  <c r="J12" s="1"/>
  <c r="K5" i="7"/>
  <c r="L5" s="1"/>
  <c r="K5" i="11"/>
  <c r="L5" s="1"/>
  <c r="M4"/>
  <c r="N4" s="1"/>
  <c r="I4" i="8"/>
  <c r="J4" s="1"/>
  <c r="Q4" i="7"/>
  <c r="R4" s="1"/>
  <c r="S4" s="1"/>
  <c r="M13"/>
  <c r="M13" i="11"/>
  <c r="M17" i="7"/>
  <c r="M17" i="11"/>
  <c r="N17" s="1"/>
  <c r="M20" i="7"/>
  <c r="M20" i="11"/>
  <c r="K17" i="7"/>
  <c r="K17" i="11"/>
  <c r="K8" i="7"/>
  <c r="L8" s="1"/>
  <c r="K8" i="11"/>
  <c r="L8" s="1"/>
  <c r="M6" i="7"/>
  <c r="N6" s="1"/>
  <c r="M6" i="11"/>
  <c r="N6" s="1"/>
  <c r="M11" i="7"/>
  <c r="M11" i="11"/>
  <c r="K19" i="7"/>
  <c r="K19" i="11"/>
  <c r="J14" i="7"/>
  <c r="I14" i="8"/>
  <c r="J14" s="1"/>
  <c r="J17" i="7"/>
  <c r="I17" i="8"/>
  <c r="M10" i="7"/>
  <c r="M10" i="11"/>
  <c r="M14" i="7"/>
  <c r="M14" i="11"/>
  <c r="M18" i="7"/>
  <c r="M18" i="11"/>
  <c r="M21" i="7"/>
  <c r="M21" i="11"/>
  <c r="K9" i="7"/>
  <c r="K9" i="11"/>
  <c r="K6" i="7"/>
  <c r="K6" i="11"/>
  <c r="M12" i="7"/>
  <c r="M12" i="11"/>
  <c r="M19" i="7"/>
  <c r="N19" s="1"/>
  <c r="M19" i="11"/>
  <c r="N19" s="1"/>
  <c r="P20" i="7"/>
  <c r="O20" i="8"/>
  <c r="P20" s="1"/>
  <c r="N4" i="7"/>
  <c r="J9"/>
  <c r="I9" i="8"/>
  <c r="J9" s="1"/>
  <c r="J11" i="7"/>
  <c r="I11" i="8"/>
  <c r="J11" s="1"/>
  <c r="M5" i="7"/>
  <c r="M5" i="11"/>
  <c r="M25" i="7"/>
  <c r="M25" i="11"/>
  <c r="M26" i="7"/>
  <c r="M26" i="11"/>
  <c r="M15" i="7"/>
  <c r="M15" i="11"/>
  <c r="K44" i="6"/>
  <c r="M38"/>
  <c r="M34"/>
  <c r="M34" i="8" s="1"/>
  <c r="N34" s="1"/>
  <c r="M30" i="6"/>
  <c r="M30" i="8" s="1"/>
  <c r="N30" s="1"/>
  <c r="M20" i="5"/>
  <c r="M20" i="9"/>
  <c r="M11" i="5"/>
  <c r="M11" i="9"/>
  <c r="K8" i="5"/>
  <c r="K8" i="9"/>
  <c r="M6" i="5"/>
  <c r="M6" i="9"/>
  <c r="N6" s="1"/>
  <c r="M5" i="5"/>
  <c r="N5" s="1"/>
  <c r="M5" i="9"/>
  <c r="N5" s="1"/>
  <c r="M13" i="5"/>
  <c r="M13" i="9"/>
  <c r="N13" s="1"/>
  <c r="M16" i="5"/>
  <c r="N16" s="1"/>
  <c r="M16" i="9"/>
  <c r="N16" s="1"/>
  <c r="M25" i="6"/>
  <c r="M25" i="10"/>
  <c r="M21" i="6"/>
  <c r="M21" i="10"/>
  <c r="M14" i="6"/>
  <c r="M14" i="10"/>
  <c r="M9" i="6"/>
  <c r="M9" i="10"/>
  <c r="M7" i="6"/>
  <c r="M7" i="10"/>
  <c r="M19" i="6"/>
  <c r="M19" i="10"/>
  <c r="N19" s="1"/>
  <c r="M15" i="6"/>
  <c r="N15" s="1"/>
  <c r="M15" i="10"/>
  <c r="N15" s="1"/>
  <c r="M41" i="6"/>
  <c r="N41" s="1"/>
  <c r="M5"/>
  <c r="N5" s="1"/>
  <c r="M5" i="10"/>
  <c r="N5" s="1"/>
  <c r="M16" i="6"/>
  <c r="N16" s="1"/>
  <c r="M16" i="10"/>
  <c r="N16" s="1"/>
  <c r="K26" i="5"/>
  <c r="K26" i="9"/>
  <c r="M8" i="7"/>
  <c r="M8" i="11"/>
  <c r="K28" i="7"/>
  <c r="K28" i="8" s="1"/>
  <c r="L28" s="1"/>
  <c r="K24" i="7"/>
  <c r="K24" i="11"/>
  <c r="M7" i="7"/>
  <c r="M7" i="11"/>
  <c r="M16" i="7"/>
  <c r="M16" i="11"/>
  <c r="M40" i="6"/>
  <c r="M36"/>
  <c r="M32"/>
  <c r="M32" i="8" s="1"/>
  <c r="K23" i="5"/>
  <c r="K23" i="9"/>
  <c r="K18" i="5"/>
  <c r="K18" i="9"/>
  <c r="K10" i="5"/>
  <c r="K10" i="9"/>
  <c r="K6" i="5"/>
  <c r="K6" i="9"/>
  <c r="K5" i="5"/>
  <c r="K5" i="9"/>
  <c r="K13" i="5"/>
  <c r="K13" i="9"/>
  <c r="K16" i="5"/>
  <c r="K16" i="9"/>
  <c r="K24" i="6"/>
  <c r="K24" i="10"/>
  <c r="K20" i="6"/>
  <c r="K20" i="10"/>
  <c r="K13" i="6"/>
  <c r="K13" i="10"/>
  <c r="K8" i="6"/>
  <c r="K8" i="10"/>
  <c r="K19" i="6"/>
  <c r="K19" i="10"/>
  <c r="K15" i="6"/>
  <c r="K15" i="10"/>
  <c r="K41" i="6"/>
  <c r="K5"/>
  <c r="K5" i="10"/>
  <c r="K16" i="6"/>
  <c r="K16" i="10"/>
  <c r="M27" i="5"/>
  <c r="M27" i="8" s="1"/>
  <c r="N27" s="1"/>
  <c r="J24"/>
  <c r="J26"/>
  <c r="N22"/>
  <c r="Q22"/>
  <c r="R22" s="1"/>
  <c r="S22" s="1"/>
  <c r="J20"/>
  <c r="J18"/>
  <c r="J15"/>
  <c r="J25" i="5"/>
  <c r="I25" i="8"/>
  <c r="N25" i="5"/>
  <c r="J32"/>
  <c r="N32"/>
  <c r="J41"/>
  <c r="N41"/>
  <c r="J33"/>
  <c r="N33"/>
  <c r="Q25" i="9"/>
  <c r="R25" s="1"/>
  <c r="S25" s="1"/>
  <c r="Q7" l="1"/>
  <c r="R7" s="1"/>
  <c r="S7" s="1"/>
  <c r="Q32" i="8"/>
  <c r="R32" s="1"/>
  <c r="Q12" i="5"/>
  <c r="R12" s="1"/>
  <c r="S12" s="1"/>
  <c r="Q19" i="9"/>
  <c r="R19" s="1"/>
  <c r="S19" s="1"/>
  <c r="Q19" i="5"/>
  <c r="R19" s="1"/>
  <c r="S19" s="1"/>
  <c r="Q17"/>
  <c r="R17" s="1"/>
  <c r="S17" s="1"/>
  <c r="Q15" i="9"/>
  <c r="R15" s="1"/>
  <c r="S15" s="1"/>
  <c r="Q27" i="8"/>
  <c r="R27" s="1"/>
  <c r="S27" s="1"/>
  <c r="Q4" i="10"/>
  <c r="R4" s="1"/>
  <c r="S4" s="1"/>
  <c r="Q30" i="8"/>
  <c r="R30" s="1"/>
  <c r="S30" s="1"/>
  <c r="Q34"/>
  <c r="R34" s="1"/>
  <c r="S34" s="1"/>
  <c r="C10" i="13"/>
  <c r="Q28" i="8"/>
  <c r="R28" s="1"/>
  <c r="S28" s="1"/>
  <c r="Q15" i="5"/>
  <c r="R15" s="1"/>
  <c r="S15" s="1"/>
  <c r="K11" i="8"/>
  <c r="L11" s="1"/>
  <c r="Q17" i="9"/>
  <c r="R17" s="1"/>
  <c r="S17" s="1"/>
  <c r="K7" i="8"/>
  <c r="L7" s="1"/>
  <c r="K7" i="11"/>
  <c r="L7" s="1"/>
  <c r="Q18" i="10"/>
  <c r="R18" s="1"/>
  <c r="S18" s="1"/>
  <c r="L4" i="6"/>
  <c r="Q4"/>
  <c r="R4" s="1"/>
  <c r="S4" s="1"/>
  <c r="Q21" i="9"/>
  <c r="R21" s="1"/>
  <c r="S21" s="1"/>
  <c r="G11" i="13"/>
  <c r="Q12" i="9"/>
  <c r="R12" s="1"/>
  <c r="S12" s="1"/>
  <c r="Q9" i="5"/>
  <c r="R9" s="1"/>
  <c r="S9" s="1"/>
  <c r="N9" i="9"/>
  <c r="Q9"/>
  <c r="R9" s="1"/>
  <c r="S9" s="1"/>
  <c r="Q4"/>
  <c r="R4" s="1"/>
  <c r="S4" s="1"/>
  <c r="G10" i="13"/>
  <c r="N4" i="5"/>
  <c r="Q4"/>
  <c r="R4" s="1"/>
  <c r="S4" s="1"/>
  <c r="L14"/>
  <c r="K14" i="8"/>
  <c r="L14" s="1"/>
  <c r="Q14" i="5"/>
  <c r="R14" s="1"/>
  <c r="S14" s="1"/>
  <c r="L14" i="9"/>
  <c r="Q14"/>
  <c r="R14" s="1"/>
  <c r="S14" s="1"/>
  <c r="N11" i="6"/>
  <c r="Q11"/>
  <c r="R11" s="1"/>
  <c r="S11" s="1"/>
  <c r="L17"/>
  <c r="Q17"/>
  <c r="R17" s="1"/>
  <c r="S17" s="1"/>
  <c r="Q12" i="10"/>
  <c r="R12" s="1"/>
  <c r="S12" s="1"/>
  <c r="Q10"/>
  <c r="R10" s="1"/>
  <c r="S10" s="1"/>
  <c r="Q11"/>
  <c r="R11" s="1"/>
  <c r="S11" s="1"/>
  <c r="Q17"/>
  <c r="R17" s="1"/>
  <c r="S17" s="1"/>
  <c r="L12" i="6"/>
  <c r="Q12"/>
  <c r="R12" s="1"/>
  <c r="S12" s="1"/>
  <c r="L10"/>
  <c r="Q10"/>
  <c r="R10" s="1"/>
  <c r="S10" s="1"/>
  <c r="N18"/>
  <c r="Q18"/>
  <c r="R18" s="1"/>
  <c r="S18" s="1"/>
  <c r="Q4" i="11"/>
  <c r="R4" s="1"/>
  <c r="S4" s="1"/>
  <c r="Q4" i="8"/>
  <c r="R4" s="1"/>
  <c r="S4" s="1"/>
  <c r="N12" i="11"/>
  <c r="Q12"/>
  <c r="R12" s="1"/>
  <c r="S12" s="1"/>
  <c r="L6"/>
  <c r="Q6"/>
  <c r="R6" s="1"/>
  <c r="S6" s="1"/>
  <c r="L9"/>
  <c r="Q9"/>
  <c r="R9" s="1"/>
  <c r="S9" s="1"/>
  <c r="N21"/>
  <c r="Q21"/>
  <c r="R21" s="1"/>
  <c r="S21" s="1"/>
  <c r="N18"/>
  <c r="Q18"/>
  <c r="R18" s="1"/>
  <c r="S18" s="1"/>
  <c r="N14"/>
  <c r="Q14"/>
  <c r="R14" s="1"/>
  <c r="S14" s="1"/>
  <c r="N10"/>
  <c r="Q10"/>
  <c r="R10" s="1"/>
  <c r="S10" s="1"/>
  <c r="J17" i="8"/>
  <c r="L19" i="11"/>
  <c r="Q19"/>
  <c r="R19" s="1"/>
  <c r="S19" s="1"/>
  <c r="N11"/>
  <c r="Q11"/>
  <c r="R11" s="1"/>
  <c r="S11" s="1"/>
  <c r="L17"/>
  <c r="Q17"/>
  <c r="R17" s="1"/>
  <c r="S17" s="1"/>
  <c r="N20"/>
  <c r="Q20"/>
  <c r="R20" s="1"/>
  <c r="S20" s="1"/>
  <c r="N13"/>
  <c r="Q13"/>
  <c r="R13" s="1"/>
  <c r="S13" s="1"/>
  <c r="N12" i="7"/>
  <c r="M12" i="8"/>
  <c r="Q12" i="7"/>
  <c r="R12" s="1"/>
  <c r="S12" s="1"/>
  <c r="L6"/>
  <c r="Q6"/>
  <c r="R6" s="1"/>
  <c r="S6" s="1"/>
  <c r="L9"/>
  <c r="K9" i="8"/>
  <c r="L9" s="1"/>
  <c r="Q9" i="7"/>
  <c r="R9" s="1"/>
  <c r="S9" s="1"/>
  <c r="N21"/>
  <c r="Q21"/>
  <c r="R21" s="1"/>
  <c r="S21" s="1"/>
  <c r="N18"/>
  <c r="M18" i="8"/>
  <c r="N18" s="1"/>
  <c r="Q18" i="7"/>
  <c r="R18" s="1"/>
  <c r="S18" s="1"/>
  <c r="N14"/>
  <c r="Q14"/>
  <c r="R14" s="1"/>
  <c r="S14" s="1"/>
  <c r="N10"/>
  <c r="M10" i="8"/>
  <c r="N10" s="1"/>
  <c r="Q10" i="7"/>
  <c r="R10" s="1"/>
  <c r="S10" s="1"/>
  <c r="L19"/>
  <c r="Q19"/>
  <c r="R19" s="1"/>
  <c r="S19" s="1"/>
  <c r="N11"/>
  <c r="Q11"/>
  <c r="R11" s="1"/>
  <c r="S11" s="1"/>
  <c r="L17"/>
  <c r="K17" i="8"/>
  <c r="L17" s="1"/>
  <c r="Q17" i="7"/>
  <c r="R17" s="1"/>
  <c r="S17" s="1"/>
  <c r="N20"/>
  <c r="Q20"/>
  <c r="R20" s="1"/>
  <c r="S20" s="1"/>
  <c r="N17"/>
  <c r="M17" i="8"/>
  <c r="N17" s="1"/>
  <c r="N13" i="7"/>
  <c r="Q13"/>
  <c r="R13" s="1"/>
  <c r="S13" s="1"/>
  <c r="M25" i="8"/>
  <c r="N25" s="1"/>
  <c r="Q16" i="10"/>
  <c r="R16" s="1"/>
  <c r="S16" s="1"/>
  <c r="L16"/>
  <c r="L5"/>
  <c r="Q5"/>
  <c r="R5" s="1"/>
  <c r="S5" s="1"/>
  <c r="L15"/>
  <c r="Q15"/>
  <c r="R15" s="1"/>
  <c r="S15" s="1"/>
  <c r="L19"/>
  <c r="Q19"/>
  <c r="R19" s="1"/>
  <c r="S19" s="1"/>
  <c r="Q8"/>
  <c r="R8" s="1"/>
  <c r="S8" s="1"/>
  <c r="L8"/>
  <c r="L13"/>
  <c r="Q13"/>
  <c r="R13" s="1"/>
  <c r="S13" s="1"/>
  <c r="Q20"/>
  <c r="R20" s="1"/>
  <c r="S20" s="1"/>
  <c r="L20"/>
  <c r="Q24"/>
  <c r="R24" s="1"/>
  <c r="S24" s="1"/>
  <c r="L24"/>
  <c r="L16" i="9"/>
  <c r="Q16"/>
  <c r="R16" s="1"/>
  <c r="S16" s="1"/>
  <c r="L13"/>
  <c r="Q13"/>
  <c r="R13" s="1"/>
  <c r="S13" s="1"/>
  <c r="L5"/>
  <c r="Q5"/>
  <c r="R5" s="1"/>
  <c r="S5" s="1"/>
  <c r="L6"/>
  <c r="Q6"/>
  <c r="R6" s="1"/>
  <c r="S6" s="1"/>
  <c r="L10"/>
  <c r="Q10"/>
  <c r="R10" s="1"/>
  <c r="S10" s="1"/>
  <c r="L18"/>
  <c r="Q18"/>
  <c r="R18" s="1"/>
  <c r="S18" s="1"/>
  <c r="L23"/>
  <c r="Q23"/>
  <c r="R23" s="1"/>
  <c r="S23" s="1"/>
  <c r="N16" i="11"/>
  <c r="Q16"/>
  <c r="R16" s="1"/>
  <c r="S16" s="1"/>
  <c r="N7"/>
  <c r="L24"/>
  <c r="Q24"/>
  <c r="R24" s="1"/>
  <c r="S24" s="1"/>
  <c r="N8"/>
  <c r="Q8"/>
  <c r="R8" s="1"/>
  <c r="S8" s="1"/>
  <c r="L26" i="9"/>
  <c r="Q26"/>
  <c r="R26" s="1"/>
  <c r="S26" s="1"/>
  <c r="N7" i="10"/>
  <c r="Q7"/>
  <c r="R7" s="1"/>
  <c r="S7" s="1"/>
  <c r="N9"/>
  <c r="Q9"/>
  <c r="R9" s="1"/>
  <c r="S9" s="1"/>
  <c r="Q14"/>
  <c r="R14" s="1"/>
  <c r="S14" s="1"/>
  <c r="N14"/>
  <c r="N21"/>
  <c r="Q21"/>
  <c r="R21" s="1"/>
  <c r="S21" s="1"/>
  <c r="N25"/>
  <c r="Q25"/>
  <c r="R25" s="1"/>
  <c r="S25" s="1"/>
  <c r="L8" i="9"/>
  <c r="Q8"/>
  <c r="R8" s="1"/>
  <c r="S8" s="1"/>
  <c r="N11"/>
  <c r="Q11"/>
  <c r="R11" s="1"/>
  <c r="S11" s="1"/>
  <c r="N20"/>
  <c r="Q20"/>
  <c r="R20" s="1"/>
  <c r="S20" s="1"/>
  <c r="N15" i="11"/>
  <c r="Q15"/>
  <c r="R15" s="1"/>
  <c r="S15" s="1"/>
  <c r="N26"/>
  <c r="Q26"/>
  <c r="R26" s="1"/>
  <c r="S26" s="1"/>
  <c r="N25"/>
  <c r="Q25"/>
  <c r="R25" s="1"/>
  <c r="S25" s="1"/>
  <c r="N5"/>
  <c r="Q5"/>
  <c r="R5" s="1"/>
  <c r="S5" s="1"/>
  <c r="N27" i="5"/>
  <c r="Q27"/>
  <c r="R27" s="1"/>
  <c r="S27" s="1"/>
  <c r="L16" i="6"/>
  <c r="K16" i="8"/>
  <c r="Q16" i="6"/>
  <c r="R16" s="1"/>
  <c r="S16" s="1"/>
  <c r="L5"/>
  <c r="K5" i="8"/>
  <c r="Q5" i="6"/>
  <c r="R5" s="1"/>
  <c r="S5" s="1"/>
  <c r="L41"/>
  <c r="Q41"/>
  <c r="R41" s="1"/>
  <c r="S41" s="1"/>
  <c r="L15"/>
  <c r="K15" i="8"/>
  <c r="Q15" i="6"/>
  <c r="R15" s="1"/>
  <c r="S15" s="1"/>
  <c r="L19"/>
  <c r="Q19"/>
  <c r="R19" s="1"/>
  <c r="S19" s="1"/>
  <c r="K19" i="8"/>
  <c r="L8" i="6"/>
  <c r="K8" i="8"/>
  <c r="Q8" i="6"/>
  <c r="R8" s="1"/>
  <c r="S8" s="1"/>
  <c r="L13"/>
  <c r="K13" i="8"/>
  <c r="Q13" i="6"/>
  <c r="R13" s="1"/>
  <c r="S13" s="1"/>
  <c r="L20"/>
  <c r="K20" i="8"/>
  <c r="Q20" i="6"/>
  <c r="R20" s="1"/>
  <c r="S20" s="1"/>
  <c r="L24"/>
  <c r="Q24"/>
  <c r="R24" s="1"/>
  <c r="S24" s="1"/>
  <c r="Q16" i="5"/>
  <c r="R16" s="1"/>
  <c r="S16" s="1"/>
  <c r="L16"/>
  <c r="Q13"/>
  <c r="R13" s="1"/>
  <c r="S13" s="1"/>
  <c r="L13"/>
  <c r="Q5"/>
  <c r="R5" s="1"/>
  <c r="S5" s="1"/>
  <c r="L5"/>
  <c r="K6" i="8"/>
  <c r="Q6" i="5"/>
  <c r="R6" s="1"/>
  <c r="S6" s="1"/>
  <c r="L6"/>
  <c r="L10"/>
  <c r="K10" i="8"/>
  <c r="Q10" i="5"/>
  <c r="R10" s="1"/>
  <c r="S10" s="1"/>
  <c r="L18"/>
  <c r="K18" i="8"/>
  <c r="Q18" i="5"/>
  <c r="R18" s="1"/>
  <c r="S18" s="1"/>
  <c r="L23"/>
  <c r="K23" i="8"/>
  <c r="Q23" i="5"/>
  <c r="R23" s="1"/>
  <c r="S23" s="1"/>
  <c r="N32" i="6"/>
  <c r="Q32"/>
  <c r="R32" s="1"/>
  <c r="S32" s="1"/>
  <c r="N36"/>
  <c r="Q36"/>
  <c r="R36" s="1"/>
  <c r="S36" s="1"/>
  <c r="N40"/>
  <c r="Q40"/>
  <c r="R40" s="1"/>
  <c r="S40" s="1"/>
  <c r="N16" i="7"/>
  <c r="M16" i="8"/>
  <c r="N16" s="1"/>
  <c r="Q16" i="7"/>
  <c r="R16" s="1"/>
  <c r="S16" s="1"/>
  <c r="N7"/>
  <c r="M7" i="8"/>
  <c r="Q7" i="7"/>
  <c r="R7" s="1"/>
  <c r="S7" s="1"/>
  <c r="L24"/>
  <c r="K24" i="8"/>
  <c r="Q24" i="7"/>
  <c r="R24" s="1"/>
  <c r="S24" s="1"/>
  <c r="L28"/>
  <c r="Q28"/>
  <c r="R28" s="1"/>
  <c r="S28" s="1"/>
  <c r="N8"/>
  <c r="M8" i="8"/>
  <c r="N8" s="1"/>
  <c r="Q8" i="7"/>
  <c r="R8" s="1"/>
  <c r="S8" s="1"/>
  <c r="L26" i="5"/>
  <c r="K26" i="8"/>
  <c r="Q26" i="5"/>
  <c r="R26" s="1"/>
  <c r="S26" s="1"/>
  <c r="N19" i="6"/>
  <c r="M19" i="8"/>
  <c r="N19" s="1"/>
  <c r="N7" i="6"/>
  <c r="Q7"/>
  <c r="R7" s="1"/>
  <c r="S7" s="1"/>
  <c r="N9"/>
  <c r="M9" i="8"/>
  <c r="Q9" i="6"/>
  <c r="R9" s="1"/>
  <c r="S9" s="1"/>
  <c r="N14"/>
  <c r="M14" i="8"/>
  <c r="Q14" i="6"/>
  <c r="R14" s="1"/>
  <c r="S14" s="1"/>
  <c r="N21"/>
  <c r="M21" i="8"/>
  <c r="Q21" i="6"/>
  <c r="R21" s="1"/>
  <c r="S21" s="1"/>
  <c r="N25"/>
  <c r="Q25"/>
  <c r="R25" s="1"/>
  <c r="S25" s="1"/>
  <c r="M13" i="8"/>
  <c r="N13" s="1"/>
  <c r="N13" i="5"/>
  <c r="M6" i="8"/>
  <c r="N6" s="1"/>
  <c r="N6" i="5"/>
  <c r="Q8"/>
  <c r="R8" s="1"/>
  <c r="S8" s="1"/>
  <c r="L8"/>
  <c r="N11"/>
  <c r="M11" i="8"/>
  <c r="Q11" i="5"/>
  <c r="R11" s="1"/>
  <c r="S11" s="1"/>
  <c r="N20"/>
  <c r="M20" i="8"/>
  <c r="N20" s="1"/>
  <c r="Q20" i="5"/>
  <c r="R20" s="1"/>
  <c r="S20" s="1"/>
  <c r="N30" i="6"/>
  <c r="Q30"/>
  <c r="R30" s="1"/>
  <c r="S30" s="1"/>
  <c r="N34"/>
  <c r="Q34"/>
  <c r="R34" s="1"/>
  <c r="S34" s="1"/>
  <c r="N38"/>
  <c r="Q38"/>
  <c r="R38" s="1"/>
  <c r="S38" s="1"/>
  <c r="L44"/>
  <c r="Q44"/>
  <c r="R44" s="1"/>
  <c r="S44" s="1"/>
  <c r="N15" i="7"/>
  <c r="M15" i="8"/>
  <c r="N15" s="1"/>
  <c r="Q15" i="7"/>
  <c r="R15" s="1"/>
  <c r="S15" s="1"/>
  <c r="N26"/>
  <c r="M26" i="8"/>
  <c r="N26" s="1"/>
  <c r="Q26" i="7"/>
  <c r="R26" s="1"/>
  <c r="S26" s="1"/>
  <c r="N25"/>
  <c r="Q25"/>
  <c r="R25" s="1"/>
  <c r="S25" s="1"/>
  <c r="N5"/>
  <c r="M5" i="8"/>
  <c r="N5" s="1"/>
  <c r="Q5" i="7"/>
  <c r="R5" s="1"/>
  <c r="S5" s="1"/>
  <c r="J25" i="8"/>
  <c r="Q7" i="11" l="1"/>
  <c r="R7" s="1"/>
  <c r="S7" s="1"/>
  <c r="D11" i="13"/>
  <c r="N12" i="8"/>
  <c r="Q12"/>
  <c r="R12" s="1"/>
  <c r="S12" s="1"/>
  <c r="Q17"/>
  <c r="R17" s="1"/>
  <c r="S17" s="1"/>
  <c r="Q25"/>
  <c r="R25" s="1"/>
  <c r="S25" s="1"/>
  <c r="D10" i="13"/>
  <c r="N21" i="8"/>
  <c r="Q21"/>
  <c r="R21" s="1"/>
  <c r="S21" s="1"/>
  <c r="N9"/>
  <c r="Q9"/>
  <c r="R9" s="1"/>
  <c r="S9" s="1"/>
  <c r="L24"/>
  <c r="Q24"/>
  <c r="R24" s="1"/>
  <c r="S24" s="1"/>
  <c r="L18"/>
  <c r="Q18"/>
  <c r="R18" s="1"/>
  <c r="S18" s="1"/>
  <c r="L13"/>
  <c r="Q13"/>
  <c r="R13" s="1"/>
  <c r="S13" s="1"/>
  <c r="L16"/>
  <c r="Q16"/>
  <c r="R16" s="1"/>
  <c r="S16" s="1"/>
  <c r="N11"/>
  <c r="Q11"/>
  <c r="R11" s="1"/>
  <c r="S11" s="1"/>
  <c r="N14"/>
  <c r="Q14"/>
  <c r="R14" s="1"/>
  <c r="S14" s="1"/>
  <c r="L26"/>
  <c r="Q26"/>
  <c r="R26" s="1"/>
  <c r="S26" s="1"/>
  <c r="N7"/>
  <c r="Q7"/>
  <c r="R7" s="1"/>
  <c r="S7" s="1"/>
  <c r="L23"/>
  <c r="Q23"/>
  <c r="R23" s="1"/>
  <c r="S23" s="1"/>
  <c r="L10"/>
  <c r="Q10"/>
  <c r="R10" s="1"/>
  <c r="S10" s="1"/>
  <c r="L6"/>
  <c r="Q6"/>
  <c r="R6" s="1"/>
  <c r="S6" s="1"/>
  <c r="L20"/>
  <c r="Q20"/>
  <c r="R20" s="1"/>
  <c r="S20" s="1"/>
  <c r="L8"/>
  <c r="Q8"/>
  <c r="R8" s="1"/>
  <c r="S8" s="1"/>
  <c r="L19"/>
  <c r="Q19"/>
  <c r="R19" s="1"/>
  <c r="S19" s="1"/>
  <c r="L15"/>
  <c r="Q15"/>
  <c r="R15" s="1"/>
  <c r="S15" s="1"/>
  <c r="L5"/>
  <c r="Q5"/>
  <c r="R5" s="1"/>
  <c r="S5" s="1"/>
  <c r="C16" i="13" l="1"/>
  <c r="C15"/>
  <c r="E11"/>
  <c r="E10"/>
  <c r="F10"/>
  <c r="F11"/>
</calcChain>
</file>

<file path=xl/sharedStrings.xml><?xml version="1.0" encoding="utf-8"?>
<sst xmlns="http://schemas.openxmlformats.org/spreadsheetml/2006/main" count="744" uniqueCount="156">
  <si>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</si>
  <si>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</si>
  <si>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</si>
  <si>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</si>
  <si>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</si>
  <si>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</si>
  <si>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</si>
  <si>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</si>
  <si>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</si>
  <si>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</si>
  <si>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</si>
  <si>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</si>
  <si>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</si>
  <si>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</si>
  <si>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</si>
  <si>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</si>
  <si>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</si>
  <si>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</si>
  <si>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</si>
  <si>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</si>
  <si>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</si>
  <si>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</si>
  <si>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</si>
  <si>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</si>
  <si>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</si>
  <si>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</si>
  <si>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</si>
  <si>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</si>
  <si>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</si>
  <si>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</si>
  <si>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</si>
  <si>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</si>
  <si>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</si>
  <si>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</si>
  <si>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</si>
  <si>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</si>
  <si>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</si>
  <si>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</si>
  <si>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</si>
  <si>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</si>
  <si>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</si>
  <si>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</si>
  <si>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</si>
  <si>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</si>
  <si>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</si>
  <si>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</si>
  <si>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</si>
  <si>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</si>
  <si>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</si>
  <si>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</si>
  <si>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</si>
  <si>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</si>
  <si>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</si>
  <si>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</si>
  <si>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</si>
  <si>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</si>
  <si>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</si>
  <si>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</si>
  <si>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</si>
  <si>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</si>
  <si>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</si>
  <si>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</si>
  <si>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</si>
  <si>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</si>
  <si>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</si>
  <si>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r>
      <t xml:space="preserve">*** </t>
    </r>
    <r>
      <rPr>
        <b/>
        <sz val="20"/>
        <color indexed="14"/>
        <rFont val="Cordia New"/>
        <family val="2"/>
        <charset val="222"/>
      </rPr>
      <t>Secret</t>
    </r>
    <r>
      <rPr>
        <sz val="14"/>
        <rFont val="Cordia New"/>
        <family val="2"/>
      </rPr>
      <t xml:space="preserve"> = การยกเลิกการป้องกัน เพื่อแก้ไขข้อมูลเป็นกรณีพิเศษพิเศษ กรุณา กด</t>
    </r>
    <r>
      <rPr>
        <sz val="14"/>
        <color indexed="12"/>
        <rFont val="Cordia New"/>
        <family val="2"/>
        <charset val="222"/>
      </rPr>
      <t xml:space="preserve"> </t>
    </r>
    <r>
      <rPr>
        <u/>
        <sz val="14"/>
        <color indexed="12"/>
        <rFont val="Cordia New"/>
        <family val="2"/>
        <charset val="222"/>
      </rPr>
      <t>เครื่องมือ/การป้องกัน/ยกเลิกการป้องกัน</t>
    </r>
    <r>
      <rPr>
        <u/>
        <sz val="14"/>
        <rFont val="Cordia New"/>
        <family val="2"/>
        <charset val="222"/>
      </rPr>
      <t xml:space="preserve"> </t>
    </r>
    <r>
      <rPr>
        <sz val="14"/>
        <rFont val="Cordia New"/>
        <family val="2"/>
      </rPr>
      <t xml:space="preserve">รหัสผ่าน </t>
    </r>
    <r>
      <rPr>
        <sz val="14"/>
        <color indexed="10"/>
        <rFont val="Cordia New"/>
        <family val="2"/>
        <charset val="222"/>
      </rPr>
      <t>pop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</si>
  <si>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</si>
  <si>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</si>
  <si>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</si>
  <si>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</si>
  <si>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</si>
  <si>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</si>
  <si>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</si>
  <si>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</si>
  <si>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</si>
  <si>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</si>
  <si>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</si>
  <si>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</si>
  <si>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</si>
  <si>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</si>
  <si>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</si>
  <si>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</si>
  <si>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ประจำตัว</t>
  </si>
  <si>
    <r>
      <t xml:space="preserve">ปี 2561 - </t>
    </r>
    <r>
      <rPr>
        <b/>
        <sz val="16"/>
        <rFont val="BrowalliaUPC"/>
        <family val="2"/>
        <charset val="222"/>
      </rPr>
      <t>SDQ</t>
    </r>
  </si>
  <si>
    <t>ลงชื่อ………..……………………………ผ้รายงาน</t>
  </si>
  <si>
    <t>ลงชื่อ………..……………………………ผู้รายงาน</t>
  </si>
  <si>
    <t>ภาพรวม 5 ด้าน</t>
  </si>
  <si>
    <t>01144</t>
  </si>
  <si>
    <t>01146</t>
  </si>
  <si>
    <t>01147</t>
  </si>
  <si>
    <t>01148</t>
  </si>
  <si>
    <t>01149</t>
  </si>
  <si>
    <t>01150</t>
  </si>
  <si>
    <t>01152</t>
  </si>
  <si>
    <t>01154</t>
  </si>
  <si>
    <t>01142</t>
  </si>
  <si>
    <t>01155</t>
  </si>
  <si>
    <t>01156</t>
  </si>
  <si>
    <t>01158</t>
  </si>
  <si>
    <t>01161</t>
  </si>
  <si>
    <t>01162</t>
  </si>
  <si>
    <t>01163</t>
  </si>
  <si>
    <t>01164</t>
  </si>
  <si>
    <t>01165</t>
  </si>
  <si>
    <t>01166</t>
  </si>
  <si>
    <t>01167</t>
  </si>
  <si>
    <t>01169</t>
  </si>
  <si>
    <t>01170</t>
  </si>
  <si>
    <t>01171</t>
  </si>
  <si>
    <t>01172</t>
  </si>
  <si>
    <t>01174</t>
  </si>
  <si>
    <t>01175</t>
  </si>
  <si>
    <t>01176</t>
  </si>
  <si>
    <t>01177</t>
  </si>
  <si>
    <t>01178</t>
  </si>
  <si>
    <t>01179</t>
  </si>
  <si>
    <t>01180</t>
  </si>
  <si>
    <t>01311</t>
  </si>
  <si>
    <t>เด็กชายเจมส์พล  ศรีอินทร์</t>
  </si>
  <si>
    <t>เด็กชายธนวัฒน์  พันธ์เกตุกิจ</t>
  </si>
  <si>
    <t>เด็กชายธนากร  เขียวเล็ก</t>
  </si>
  <si>
    <t>เด็กชายธีระวัฒน์  คุ้มวงษ์</t>
  </si>
  <si>
    <t>เด็กชายนวพล  นวลจันทร์</t>
  </si>
  <si>
    <t>เด็กชายนัฐวีร์  เอี่ยวพ่วง</t>
  </si>
  <si>
    <t>เด็กชายวินัย  เคนทอง</t>
  </si>
  <si>
    <t>เด็กชายอานนท์  จานนอก</t>
  </si>
  <si>
    <t>เด็กหญิงกรกฎ  แสงภารา</t>
  </si>
  <si>
    <t>เด็กหญิงกรกช  พันธ์เขตกิจ</t>
  </si>
  <si>
    <t>เด็กหญิงกัญญารัตน์  สุขยิ้ม</t>
  </si>
  <si>
    <t>เด็กหญิงจารุวรรณ  ล้อมวงศ์</t>
  </si>
  <si>
    <t>เด็กหญิงชลธิชา  โสมโสรส</t>
  </si>
  <si>
    <t>เด็กหญิงธิติมา  พวงสมบัติ</t>
  </si>
  <si>
    <t>เด็กหญิงณัฏฐธิดา  สาพันธ์</t>
  </si>
  <si>
    <t>เด็กหญิงดรุณี  แซ่ฉั่ว</t>
  </si>
  <si>
    <t>เด็กหญิงเนปุ้ยพิว  ไม่มีนามสกุล</t>
  </si>
  <si>
    <t>เด็กหญิงบัณฑิ  ตาคะใจ</t>
  </si>
  <si>
    <t>เด็กหญิงผกามาศ  พรหมอุทัย</t>
  </si>
  <si>
    <t>เด็กหญิงพัชริดา  ยงเยื้องพันธ์</t>
  </si>
  <si>
    <t>เด็กหญิงพิมชนก  ธงชัย</t>
  </si>
  <si>
    <t>เด็กหญิงเมธาวี  พองผาลา</t>
  </si>
  <si>
    <t>เด็กหญิงยุพิน  พิมพ์สระเกตุ</t>
  </si>
  <si>
    <t>เด็กหญิงลลิตา  ทับทิมศรี</t>
  </si>
  <si>
    <t>เด็กหญิงวรรณิษา  วงษ์จ่า</t>
  </si>
  <si>
    <t>เด็กหญิงวราภรณ์  สมโภชน์</t>
  </si>
  <si>
    <t>เด็กหญิงวิกานดา  ปรายยอดประเสริฐ</t>
  </si>
  <si>
    <t>เด็กหญิงศศิวิมล  ข่มพัด</t>
  </si>
  <si>
    <t>เด็กหญิงศุภรัตน์  ทองอ่อน</t>
  </si>
  <si>
    <t>เด็กหญิงอรพรรณ  เลาคำ</t>
  </si>
  <si>
    <t>เด็กหญิงนลินี  พูกันแก้ว</t>
  </si>
  <si>
    <t>เด็กหญิงทรายแก้ว   ภูริบริบูรณ์</t>
  </si>
  <si>
    <t>ชั้นมัธยมศึกษาปีที่ 3/1</t>
  </si>
  <si>
    <t>(นางสาวกรรณิกา  ทองอาจ)</t>
  </si>
  <si>
    <t>ครู วิทยฐานะ ครู</t>
  </si>
  <si>
    <t>มีจุดแข็ง</t>
  </si>
  <si>
    <t>(ว่าที่ร้อยตรีกฤตกร ยาแก้ว)</t>
  </si>
  <si>
    <t>ครูอัตราจ้าง</t>
  </si>
</sst>
</file>

<file path=xl/styles.xml><?xml version="1.0" encoding="utf-8"?>
<styleSheet xmlns="http://schemas.openxmlformats.org/spreadsheetml/2006/main">
  <fonts count="15">
    <font>
      <sz val="14"/>
      <name val="Cordia New"/>
      <charset val="222"/>
    </font>
    <font>
      <b/>
      <sz val="14"/>
      <name val="Cordia New"/>
      <family val="2"/>
      <charset val="222"/>
    </font>
    <font>
      <b/>
      <sz val="14"/>
      <name val="BrowalliaUPC"/>
      <family val="2"/>
      <charset val="222"/>
    </font>
    <font>
      <sz val="14"/>
      <name val="BrowalliaUPC"/>
      <family val="2"/>
      <charset val="222"/>
    </font>
    <font>
      <sz val="16"/>
      <name val="BrowalliaUPC"/>
      <family val="2"/>
      <charset val="222"/>
    </font>
    <font>
      <b/>
      <sz val="18"/>
      <color indexed="10"/>
      <name val="BrowalliaUPC"/>
      <family val="2"/>
      <charset val="222"/>
    </font>
    <font>
      <b/>
      <sz val="20"/>
      <color indexed="14"/>
      <name val="Cordia New"/>
      <family val="2"/>
      <charset val="222"/>
    </font>
    <font>
      <sz val="14"/>
      <color indexed="12"/>
      <name val="Cordia New"/>
      <family val="2"/>
      <charset val="222"/>
    </font>
    <font>
      <u/>
      <sz val="14"/>
      <color indexed="12"/>
      <name val="Cordia New"/>
      <family val="2"/>
      <charset val="222"/>
    </font>
    <font>
      <u/>
      <sz val="14"/>
      <name val="Cordia New"/>
      <family val="2"/>
      <charset val="222"/>
    </font>
    <font>
      <sz val="14"/>
      <color indexed="10"/>
      <name val="Cordia New"/>
      <family val="2"/>
      <charset val="222"/>
    </font>
    <font>
      <b/>
      <sz val="16"/>
      <name val="BrowalliaUPC"/>
      <family val="2"/>
      <charset val="222"/>
    </font>
    <font>
      <sz val="14"/>
      <color indexed="10"/>
      <name val="BrowalliaUPC"/>
      <family val="2"/>
      <charset val="222"/>
    </font>
    <font>
      <b/>
      <sz val="14"/>
      <name val="BrowalliaUPC"/>
      <family val="2"/>
    </font>
    <font>
      <sz val="14"/>
      <name val="Cordia New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86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2" xfId="0" applyFont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4" fillId="0" borderId="0" xfId="0" applyFont="1"/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/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/>
    <xf numFmtId="0" fontId="2" fillId="0" borderId="25" xfId="0" applyFont="1" applyBorder="1"/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" fontId="3" fillId="0" borderId="29" xfId="0" applyNumberFormat="1" applyFont="1" applyBorder="1" applyAlignment="1">
      <alignment horizontal="left"/>
    </xf>
    <xf numFmtId="0" fontId="3" fillId="0" borderId="28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/>
    <xf numFmtId="0" fontId="2" fillId="0" borderId="30" xfId="0" applyFont="1" applyBorder="1"/>
    <xf numFmtId="0" fontId="3" fillId="0" borderId="3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3" xfId="0" applyFont="1" applyBorder="1"/>
    <xf numFmtId="0" fontId="2" fillId="0" borderId="3" xfId="0" quotePrefix="1" applyFont="1" applyBorder="1"/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3" fillId="2" borderId="34" xfId="0" applyFont="1" applyFill="1" applyBorder="1"/>
    <xf numFmtId="0" fontId="3" fillId="2" borderId="35" xfId="0" applyFont="1" applyFill="1" applyBorder="1"/>
    <xf numFmtId="0" fontId="3" fillId="2" borderId="36" xfId="0" applyFont="1" applyFill="1" applyBorder="1"/>
    <xf numFmtId="0" fontId="3" fillId="2" borderId="13" xfId="0" applyFont="1" applyFill="1" applyBorder="1"/>
    <xf numFmtId="0" fontId="3" fillId="2" borderId="16" xfId="0" applyFont="1" applyFill="1" applyBorder="1"/>
    <xf numFmtId="0" fontId="3" fillId="2" borderId="15" xfId="0" applyFont="1" applyFill="1" applyBorder="1"/>
    <xf numFmtId="0" fontId="3" fillId="2" borderId="20" xfId="0" applyFont="1" applyFill="1" applyBorder="1"/>
    <xf numFmtId="0" fontId="3" fillId="2" borderId="23" xfId="0" applyFont="1" applyFill="1" applyBorder="1"/>
    <xf numFmtId="0" fontId="3" fillId="2" borderId="22" xfId="0" applyFont="1" applyFill="1" applyBorder="1"/>
    <xf numFmtId="0" fontId="5" fillId="2" borderId="33" xfId="0" applyFont="1" applyFill="1" applyBorder="1"/>
    <xf numFmtId="0" fontId="3" fillId="2" borderId="1" xfId="0" applyFont="1" applyFill="1" applyBorder="1"/>
    <xf numFmtId="0" fontId="3" fillId="2" borderId="37" xfId="0" applyFont="1" applyFill="1" applyBorder="1"/>
    <xf numFmtId="1" fontId="3" fillId="2" borderId="3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1" fontId="3" fillId="2" borderId="17" xfId="0" applyNumberFormat="1" applyFont="1" applyFill="1" applyBorder="1" applyAlignment="1">
      <alignment horizontal="center"/>
    </xf>
    <xf numFmtId="1" fontId="3" fillId="2" borderId="18" xfId="0" applyNumberFormat="1" applyFont="1" applyFill="1" applyBorder="1" applyAlignment="1">
      <alignment horizontal="left"/>
    </xf>
    <xf numFmtId="0" fontId="3" fillId="2" borderId="38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/>
    <xf numFmtId="0" fontId="2" fillId="2" borderId="30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31" xfId="0" applyFont="1" applyFill="1" applyBorder="1"/>
    <xf numFmtId="0" fontId="2" fillId="2" borderId="26" xfId="0" applyFont="1" applyFill="1" applyBorder="1" applyAlignment="1">
      <alignment horizontal="center"/>
    </xf>
    <xf numFmtId="0" fontId="2" fillId="2" borderId="30" xfId="0" applyFont="1" applyFill="1" applyBorder="1"/>
    <xf numFmtId="0" fontId="3" fillId="2" borderId="3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" fontId="3" fillId="2" borderId="28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 horizontal="left"/>
    </xf>
    <xf numFmtId="0" fontId="3" fillId="2" borderId="2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0" fontId="2" fillId="0" borderId="29" xfId="0" applyFont="1" applyBorder="1"/>
    <xf numFmtId="0" fontId="2" fillId="0" borderId="33" xfId="0" applyFont="1" applyBorder="1"/>
    <xf numFmtId="0" fontId="3" fillId="0" borderId="3" xfId="0" applyFont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2" fillId="2" borderId="33" xfId="0" applyFont="1" applyFill="1" applyBorder="1"/>
    <xf numFmtId="0" fontId="3" fillId="2" borderId="1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" xfId="0" applyFont="1" applyBorder="1"/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3" borderId="0" xfId="0" applyFill="1"/>
    <xf numFmtId="0" fontId="2" fillId="2" borderId="0" xfId="0" applyFont="1" applyFill="1"/>
    <xf numFmtId="49" fontId="3" fillId="2" borderId="39" xfId="0" applyNumberFormat="1" applyFont="1" applyFill="1" applyBorder="1" applyAlignment="1" applyProtection="1">
      <alignment horizontal="center" vertical="center"/>
      <protection locked="0"/>
    </xf>
    <xf numFmtId="49" fontId="3" fillId="2" borderId="40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41" xfId="0" applyNumberFormat="1" applyFont="1" applyFill="1" applyBorder="1" applyAlignment="1">
      <alignment horizontal="center" vertical="center"/>
    </xf>
    <xf numFmtId="49" fontId="3" fillId="2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3" fillId="0" borderId="39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/>
    <xf numFmtId="0" fontId="4" fillId="2" borderId="47" xfId="0" applyFont="1" applyFill="1" applyBorder="1" applyAlignment="1">
      <alignment horizontal="center" vertical="center"/>
    </xf>
    <xf numFmtId="1" fontId="3" fillId="0" borderId="49" xfId="0" applyNumberFormat="1" applyFont="1" applyFill="1" applyBorder="1" applyAlignment="1">
      <alignment horizontal="center"/>
    </xf>
    <xf numFmtId="1" fontId="3" fillId="0" borderId="32" xfId="0" applyNumberFormat="1" applyFont="1" applyBorder="1" applyAlignment="1">
      <alignment horizontal="left"/>
    </xf>
    <xf numFmtId="1" fontId="3" fillId="0" borderId="53" xfId="0" applyNumberFormat="1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3" fillId="0" borderId="46" xfId="0" applyFont="1" applyFill="1" applyBorder="1" applyAlignment="1" applyProtection="1">
      <alignment horizontal="center"/>
      <protection locked="0"/>
    </xf>
    <xf numFmtId="0" fontId="3" fillId="0" borderId="34" xfId="0" applyFont="1" applyFill="1" applyBorder="1" applyAlignment="1" applyProtection="1">
      <alignment horizontal="center"/>
      <protection locked="0"/>
    </xf>
    <xf numFmtId="0" fontId="3" fillId="0" borderId="45" xfId="0" applyFon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 applyProtection="1">
      <alignment horizontal="center"/>
      <protection locked="0"/>
    </xf>
    <xf numFmtId="0" fontId="3" fillId="0" borderId="35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1" fontId="3" fillId="2" borderId="50" xfId="0" applyNumberFormat="1" applyFont="1" applyFill="1" applyBorder="1" applyAlignment="1">
      <alignment horizontal="center"/>
    </xf>
    <xf numFmtId="1" fontId="3" fillId="2" borderId="52" xfId="0" applyNumberFormat="1" applyFont="1" applyFill="1" applyBorder="1" applyAlignment="1">
      <alignment horizontal="left"/>
    </xf>
    <xf numFmtId="0" fontId="3" fillId="2" borderId="51" xfId="0" applyFont="1" applyFill="1" applyBorder="1" applyAlignment="1">
      <alignment horizontal="center" vertical="center"/>
    </xf>
    <xf numFmtId="0" fontId="3" fillId="0" borderId="53" xfId="0" applyFont="1" applyFill="1" applyBorder="1" applyAlignment="1" applyProtection="1">
      <alignment horizontal="center"/>
      <protection locked="0"/>
    </xf>
    <xf numFmtId="0" fontId="3" fillId="0" borderId="54" xfId="0" applyFont="1" applyFill="1" applyBorder="1" applyAlignment="1" applyProtection="1">
      <alignment horizontal="center"/>
      <protection locked="0"/>
    </xf>
    <xf numFmtId="0" fontId="3" fillId="0" borderId="55" xfId="0" applyFont="1" applyFill="1" applyBorder="1" applyAlignment="1" applyProtection="1">
      <alignment horizontal="center"/>
      <protection locked="0"/>
    </xf>
    <xf numFmtId="0" fontId="3" fillId="0" borderId="56" xfId="0" applyFont="1" applyFill="1" applyBorder="1" applyAlignment="1" applyProtection="1">
      <alignment horizontal="center"/>
      <protection locked="0"/>
    </xf>
    <xf numFmtId="0" fontId="3" fillId="0" borderId="57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>
      <alignment horizontal="center" vertical="center"/>
    </xf>
    <xf numFmtId="1" fontId="3" fillId="2" borderId="49" xfId="0" applyNumberFormat="1" applyFont="1" applyFill="1" applyBorder="1" applyAlignment="1">
      <alignment horizontal="center"/>
    </xf>
    <xf numFmtId="1" fontId="3" fillId="2" borderId="32" xfId="0" applyNumberFormat="1" applyFont="1" applyFill="1" applyBorder="1" applyAlignment="1">
      <alignment horizontal="left"/>
    </xf>
    <xf numFmtId="0" fontId="3" fillId="2" borderId="49" xfId="0" applyFont="1" applyFill="1" applyBorder="1" applyAlignment="1">
      <alignment horizontal="center" vertical="center"/>
    </xf>
    <xf numFmtId="1" fontId="3" fillId="0" borderId="46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1" fontId="3" fillId="0" borderId="59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49" fontId="3" fillId="0" borderId="40" xfId="0" applyNumberFormat="1" applyFont="1" applyFill="1" applyBorder="1" applyAlignment="1" applyProtection="1">
      <alignment horizontal="center" vertical="center"/>
      <protection locked="0"/>
    </xf>
    <xf numFmtId="49" fontId="3" fillId="0" borderId="48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 textRotation="90"/>
    </xf>
    <xf numFmtId="0" fontId="3" fillId="2" borderId="14" xfId="0" applyFont="1" applyFill="1" applyBorder="1" applyAlignment="1">
      <alignment horizontal="center" textRotation="90"/>
    </xf>
    <xf numFmtId="0" fontId="3" fillId="2" borderId="21" xfId="0" applyFont="1" applyFill="1" applyBorder="1" applyAlignment="1">
      <alignment horizontal="center" textRotation="90"/>
    </xf>
    <xf numFmtId="0" fontId="3" fillId="2" borderId="46" xfId="0" applyFont="1" applyFill="1" applyBorder="1" applyAlignment="1">
      <alignment horizontal="center" textRotation="90"/>
    </xf>
    <xf numFmtId="0" fontId="3" fillId="2" borderId="12" xfId="0" applyFont="1" applyFill="1" applyBorder="1" applyAlignment="1">
      <alignment horizontal="center" textRotation="90"/>
    </xf>
    <xf numFmtId="0" fontId="3" fillId="2" borderId="19" xfId="0" applyFont="1" applyFill="1" applyBorder="1" applyAlignment="1">
      <alignment horizontal="center" textRotation="90"/>
    </xf>
    <xf numFmtId="0" fontId="3" fillId="2" borderId="32" xfId="0" applyFont="1" applyFill="1" applyBorder="1" applyAlignment="1">
      <alignment horizontal="center" textRotation="90"/>
    </xf>
    <xf numFmtId="0" fontId="3" fillId="2" borderId="11" xfId="0" applyFont="1" applyFill="1" applyBorder="1" applyAlignment="1">
      <alignment horizontal="center" textRotation="90"/>
    </xf>
    <xf numFmtId="0" fontId="3" fillId="2" borderId="18" xfId="0" applyFont="1" applyFill="1" applyBorder="1" applyAlignment="1">
      <alignment horizontal="center" textRotation="90"/>
    </xf>
    <xf numFmtId="0" fontId="3" fillId="2" borderId="34" xfId="0" applyFont="1" applyFill="1" applyBorder="1" applyAlignment="1">
      <alignment horizontal="center" textRotation="90"/>
    </xf>
    <xf numFmtId="0" fontId="3" fillId="2" borderId="13" xfId="0" applyFont="1" applyFill="1" applyBorder="1" applyAlignment="1">
      <alignment horizontal="center" textRotation="90"/>
    </xf>
    <xf numFmtId="0" fontId="3" fillId="2" borderId="20" xfId="0" applyFont="1" applyFill="1" applyBorder="1" applyAlignment="1">
      <alignment horizontal="center" textRotation="90"/>
    </xf>
    <xf numFmtId="0" fontId="1" fillId="2" borderId="43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2175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สรุปภาพรวมการประเมิน </a:t>
            </a:r>
            <a:r>
              <a:rPr lang="en-US"/>
              <a:t>SDQ 5 </a:t>
            </a:r>
            <a:r>
              <a:rPr lang="th-TH"/>
              <a:t>ด้าน</a:t>
            </a:r>
          </a:p>
        </c:rich>
      </c:tx>
      <c:layout>
        <c:manualLayout>
          <c:xMode val="edge"/>
          <c:yMode val="edge"/>
          <c:x val="1.5698599160646188E-2"/>
          <c:y val="0.80494021252944792"/>
        </c:manualLayout>
      </c:layout>
      <c:spPr>
        <a:solidFill>
          <a:srgbClr val="FFFF00"/>
        </a:solidFill>
        <a:ln w="25400">
          <a:noFill/>
        </a:ln>
      </c:spPr>
    </c:title>
    <c:view3D>
      <c:hPercent val="6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888888">
                <a:gamma/>
                <a:shade val="70588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888888">
                <a:gamma/>
                <a:shade val="70588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715865320123412"/>
          <c:y val="3.9506268099604801E-2"/>
          <c:w val="0.86656267366766959"/>
          <c:h val="0.65432256539970435"/>
        </c:manualLayout>
      </c:layout>
      <c:bar3DChart>
        <c:barDir val="col"/>
        <c:grouping val="clustered"/>
        <c:ser>
          <c:idx val="0"/>
          <c:order val="0"/>
          <c:tx>
            <c:strRef>
              <c:f>graph!$B$10</c:f>
              <c:strCache>
                <c:ptCount val="1"/>
                <c:pt idx="0">
                  <c:v>ปกติ</c:v>
                </c:pt>
              </c:strCache>
            </c:strRef>
          </c:tx>
          <c:spPr>
            <a:gradFill rotWithShape="0">
              <a:gsLst>
                <a:gs pos="0">
                  <a:srgbClr val="00CCFF"/>
                </a:gs>
                <a:gs pos="100000">
                  <a:srgbClr val="005E76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graph!$C$9:$G$9</c:f>
              <c:strCache>
                <c:ptCount val="5"/>
                <c:pt idx="0">
                  <c:v>อารมณ์</c:v>
                </c:pt>
                <c:pt idx="1">
                  <c:v>ประพฤติ</c:v>
                </c:pt>
                <c:pt idx="2">
                  <c:v>ไม่อยู่นิ่ง</c:v>
                </c:pt>
                <c:pt idx="3">
                  <c:v>เพื่อน</c:v>
                </c:pt>
                <c:pt idx="4">
                  <c:v>สังคม</c:v>
                </c:pt>
              </c:strCache>
            </c:strRef>
          </c:cat>
          <c:val>
            <c:numRef>
              <c:f>graph!$C$10:$G$10</c:f>
              <c:numCache>
                <c:formatCode>General</c:formatCode>
                <c:ptCount val="5"/>
                <c:pt idx="0">
                  <c:v>30</c:v>
                </c:pt>
                <c:pt idx="1">
                  <c:v>30</c:v>
                </c:pt>
                <c:pt idx="2">
                  <c:v>28</c:v>
                </c:pt>
                <c:pt idx="3">
                  <c:v>31</c:v>
                </c:pt>
                <c:pt idx="4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8-4356-BDD8-E73C60746AB1}"/>
            </c:ext>
          </c:extLst>
        </c:ser>
        <c:ser>
          <c:idx val="1"/>
          <c:order val="1"/>
          <c:tx>
            <c:strRef>
              <c:f>graph!$B$11</c:f>
              <c:strCache>
                <c:ptCount val="1"/>
                <c:pt idx="0">
                  <c:v>เสิ่ยง</c:v>
                </c:pt>
              </c:strCache>
            </c:strRef>
          </c:tx>
          <c:spPr>
            <a:gradFill rotWithShape="0">
              <a:gsLst>
                <a:gs pos="0">
                  <a:srgbClr val="CC99FF"/>
                </a:gs>
                <a:gs pos="100000">
                  <a:srgbClr val="5E4776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graph!$C$9:$G$9</c:f>
              <c:strCache>
                <c:ptCount val="5"/>
                <c:pt idx="0">
                  <c:v>อารมณ์</c:v>
                </c:pt>
                <c:pt idx="1">
                  <c:v>ประพฤติ</c:v>
                </c:pt>
                <c:pt idx="2">
                  <c:v>ไม่อยู่นิ่ง</c:v>
                </c:pt>
                <c:pt idx="3">
                  <c:v>เพื่อน</c:v>
                </c:pt>
                <c:pt idx="4">
                  <c:v>สังคม</c:v>
                </c:pt>
              </c:strCache>
            </c:strRef>
          </c:cat>
          <c:val>
            <c:numRef>
              <c:f>graph!$C$11:$G$11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68-4356-BDD8-E73C60746AB1}"/>
            </c:ext>
          </c:extLst>
        </c:ser>
        <c:dLbls/>
        <c:shape val="box"/>
        <c:axId val="78422400"/>
        <c:axId val="78424320"/>
        <c:axId val="0"/>
      </c:bar3DChart>
      <c:catAx>
        <c:axId val="784224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2125" b="1" i="0" u="none" strike="noStrike" baseline="0">
                    <a:solidFill>
                      <a:srgbClr val="000000"/>
                    </a:solidFill>
                    <a:latin typeface="BrowalliaUPC"/>
                    <a:ea typeface="BrowalliaUPC"/>
                    <a:cs typeface="BrowalliaUPC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70015752256482011"/>
              <c:y val="0.7925945037483211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8424320"/>
        <c:crosses val="autoZero"/>
        <c:auto val="1"/>
        <c:lblAlgn val="ctr"/>
        <c:lblOffset val="100"/>
        <c:tickLblSkip val="1"/>
        <c:tickMarkSkip val="1"/>
      </c:catAx>
      <c:valAx>
        <c:axId val="78424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BrowalliaUPC"/>
                    <a:ea typeface="BrowalliaUPC"/>
                    <a:cs typeface="BrowalliaUPC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161696337887818"/>
              <c:y val="0.3358032788466409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84224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482015215683264"/>
          <c:y val="0.79012536199209571"/>
          <c:w val="9.733131479600636E-2"/>
          <c:h val="0.1950621987417987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60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กราฟสรุป แสดงกลุ่ม ปกติ และ กลุ่มเสี่ยง</a:t>
            </a:r>
          </a:p>
        </c:rich>
      </c:tx>
      <c:layout>
        <c:manualLayout>
          <c:xMode val="edge"/>
          <c:yMode val="edge"/>
          <c:x val="9.4191594963877155E-3"/>
          <c:y val="0.7952137986382648"/>
        </c:manualLayout>
      </c:layout>
      <c:spPr>
        <a:solidFill>
          <a:srgbClr val="FFFF00"/>
        </a:solidFill>
        <a:ln w="25400">
          <a:noFill/>
        </a:ln>
      </c:spPr>
    </c:title>
    <c:view3D>
      <c:hPercent val="56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9F9F9F">
                <a:gamma/>
                <a:shade val="8274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9F9F9F">
                <a:gamma/>
                <a:shade val="8274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384627177433269"/>
          <c:y val="5.8510714281076362E-2"/>
          <c:w val="0.8335956154303128"/>
          <c:h val="0.58776672073263037"/>
        </c:manualLayout>
      </c:layout>
      <c:bar3DChart>
        <c:barDir val="col"/>
        <c:grouping val="clustered"/>
        <c:ser>
          <c:idx val="0"/>
          <c:order val="0"/>
          <c:spPr>
            <a:gradFill rotWithShape="0">
              <a:gsLst>
                <a:gs pos="0">
                  <a:srgbClr val="00CCFF"/>
                </a:gs>
                <a:gs pos="100000">
                  <a:srgbClr val="005E76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gradFill rotWithShape="0">
                <a:gsLst>
                  <a:gs pos="0">
                    <a:srgbClr val="CC99FF"/>
                  </a:gs>
                  <a:gs pos="100000">
                    <a:srgbClr val="5E4776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6FA-4BB2-A388-D9EFE9BDA35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graph!$B$15:$B$16</c:f>
              <c:strCache>
                <c:ptCount val="2"/>
                <c:pt idx="0">
                  <c:v>ปกติ</c:v>
                </c:pt>
                <c:pt idx="1">
                  <c:v>เสี่ยง</c:v>
                </c:pt>
              </c:strCache>
            </c:strRef>
          </c:cat>
          <c:val>
            <c:numRef>
              <c:f>graph!$C$15:$C$16</c:f>
              <c:numCache>
                <c:formatCode>General</c:formatCode>
                <c:ptCount val="2"/>
                <c:pt idx="0">
                  <c:v>30</c:v>
                </c:pt>
                <c:pt idx="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6FA-4BB2-A388-D9EFE9BDA35A}"/>
            </c:ext>
          </c:extLst>
        </c:ser>
        <c:dLbls/>
        <c:shape val="box"/>
        <c:axId val="78365440"/>
        <c:axId val="78367360"/>
        <c:axId val="0"/>
      </c:bar3DChart>
      <c:catAx>
        <c:axId val="783654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72684514113791843"/>
              <c:y val="0.755320129810258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8367360"/>
        <c:crosses val="autoZero"/>
        <c:auto val="1"/>
        <c:lblAlgn val="ctr"/>
        <c:lblOffset val="100"/>
        <c:tickLblSkip val="1"/>
        <c:tickMarkSkip val="1"/>
      </c:catAx>
      <c:valAx>
        <c:axId val="78367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25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3500795278155722"/>
              <c:y val="0.2367024350461725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8365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109959182109112"/>
          <c:y val="0.79255422071639769"/>
          <c:w val="9.1051875131747922E-2"/>
          <c:h val="0.1941491882962988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4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put1!A2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15</xdr:col>
      <xdr:colOff>171450</xdr:colOff>
      <xdr:row>18</xdr:row>
      <xdr:rowOff>171450</xdr:rowOff>
    </xdr:to>
    <xdr:pic>
      <xdr:nvPicPr>
        <xdr:cNvPr id="2049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315450" cy="513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495300</xdr:colOff>
      <xdr:row>3</xdr:row>
      <xdr:rowOff>28575</xdr:rowOff>
    </xdr:from>
    <xdr:to>
      <xdr:col>14</xdr:col>
      <xdr:colOff>171450</xdr:colOff>
      <xdr:row>3</xdr:row>
      <xdr:rowOff>28575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495300" y="857250"/>
          <a:ext cx="8210550" cy="0"/>
        </a:xfrm>
        <a:prstGeom prst="line">
          <a:avLst/>
        </a:prstGeom>
        <a:noFill/>
        <a:ln w="476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36</xdr:row>
      <xdr:rowOff>209550</xdr:rowOff>
    </xdr:from>
    <xdr:to>
      <xdr:col>3</xdr:col>
      <xdr:colOff>1590675</xdr:colOff>
      <xdr:row>37</xdr:row>
      <xdr:rowOff>76200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35</xdr:row>
      <xdr:rowOff>209550</xdr:rowOff>
    </xdr:from>
    <xdr:to>
      <xdr:col>3</xdr:col>
      <xdr:colOff>1590675</xdr:colOff>
      <xdr:row>36</xdr:row>
      <xdr:rowOff>76200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40</xdr:row>
      <xdr:rowOff>209550</xdr:rowOff>
    </xdr:from>
    <xdr:to>
      <xdr:col>3</xdr:col>
      <xdr:colOff>1590675</xdr:colOff>
      <xdr:row>41</xdr:row>
      <xdr:rowOff>76200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36</xdr:row>
      <xdr:rowOff>200025</xdr:rowOff>
    </xdr:from>
    <xdr:to>
      <xdr:col>3</xdr:col>
      <xdr:colOff>1590675</xdr:colOff>
      <xdr:row>37</xdr:row>
      <xdr:rowOff>66675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9</xdr:col>
      <xdr:colOff>600075</xdr:colOff>
      <xdr:row>16</xdr:row>
      <xdr:rowOff>19050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16</xdr:row>
      <xdr:rowOff>38100</xdr:rowOff>
    </xdr:from>
    <xdr:to>
      <xdr:col>9</xdr:col>
      <xdr:colOff>600075</xdr:colOff>
      <xdr:row>30</xdr:row>
      <xdr:rowOff>19050</xdr:rowOff>
    </xdr:to>
    <xdr:graphicFrame macro="">
      <xdr:nvGraphicFramePr>
        <xdr:cNvPr id="71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workbookViewId="0">
      <selection activeCell="N21" sqref="N21"/>
    </sheetView>
  </sheetViews>
  <sheetFormatPr defaultRowHeight="21.75"/>
  <sheetData>
    <row r="1" spans="1:16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6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</row>
    <row r="3" spans="1:16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</row>
    <row r="6" spans="1:16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</row>
    <row r="7" spans="1:16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</row>
    <row r="8" spans="1:16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</row>
    <row r="9" spans="1:16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</row>
    <row r="10" spans="1:16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</row>
    <row r="11" spans="1:16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</row>
    <row r="12" spans="1:16">
      <c r="A12" s="175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</row>
    <row r="13" spans="1:16">
      <c r="A13" s="175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</row>
    <row r="14" spans="1:16">
      <c r="A14" s="175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</row>
    <row r="15" spans="1:16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</row>
    <row r="16" spans="1:16">
      <c r="A16" s="175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</row>
    <row r="17" spans="1:16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</row>
    <row r="18" spans="1:16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</row>
    <row r="19" spans="1:16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</row>
    <row r="21" spans="1:16" ht="29.25">
      <c r="B21" t="s">
        <v>65</v>
      </c>
    </row>
  </sheetData>
  <sheetProtection password="CC94" sheet="1" objects="1" scenarios="1"/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42"/>
  <sheetViews>
    <sheetView view="pageBreakPreview" zoomScale="115" zoomScaleNormal="100" zoomScaleSheetLayoutView="115" workbookViewId="0">
      <selection activeCell="F7" sqref="F7"/>
    </sheetView>
  </sheetViews>
  <sheetFormatPr defaultRowHeight="20.25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hidden="1" customWidth="1"/>
    <col min="8" max="8" width="13.5703125" style="2" customWidth="1"/>
    <col min="9" max="9" width="4.42578125" style="2" hidden="1" customWidth="1"/>
    <col min="10" max="10" width="14.5703125" style="2" customWidth="1"/>
    <col min="11" max="11" width="4.42578125" style="2" hidden="1" customWidth="1"/>
    <col min="12" max="12" width="13.5703125" style="2" customWidth="1"/>
    <col min="13" max="13" width="4.42578125" style="2" hidden="1" customWidth="1"/>
    <col min="14" max="14" width="13.5703125" style="2" customWidth="1"/>
    <col min="15" max="15" width="4.42578125" style="2" hidden="1" customWidth="1"/>
    <col min="16" max="16" width="13.5703125" style="2" customWidth="1"/>
    <col min="17" max="18" width="4" style="2" hidden="1" customWidth="1"/>
    <col min="19" max="19" width="14.28515625" style="2" customWidth="1"/>
    <col min="20" max="16384" width="9.140625" style="2"/>
  </cols>
  <sheetData>
    <row r="1" spans="1:19" ht="21.75" customHeight="1" thickBot="1">
      <c r="A1" s="253" t="s">
        <v>26</v>
      </c>
      <c r="B1" s="254"/>
      <c r="C1" s="254"/>
      <c r="D1" s="254"/>
      <c r="E1" s="254"/>
      <c r="F1" s="255"/>
      <c r="H1" s="253" t="s">
        <v>64</v>
      </c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5"/>
    </row>
    <row r="2" spans="1:19" ht="22.5" customHeight="1" thickBot="1">
      <c r="A2" s="253" t="s">
        <v>150</v>
      </c>
      <c r="B2" s="254"/>
      <c r="C2" s="254"/>
      <c r="D2" s="254"/>
      <c r="E2" s="254"/>
      <c r="F2" s="255"/>
      <c r="H2" s="142" t="s">
        <v>37</v>
      </c>
      <c r="I2" s="51"/>
      <c r="J2" s="142" t="s">
        <v>38</v>
      </c>
      <c r="K2" s="51"/>
      <c r="L2" s="142" t="s">
        <v>39</v>
      </c>
      <c r="M2" s="51"/>
      <c r="N2" s="142" t="s">
        <v>40</v>
      </c>
      <c r="O2" s="51"/>
      <c r="P2" s="142" t="s">
        <v>41</v>
      </c>
      <c r="Q2" s="51"/>
      <c r="R2" s="51"/>
      <c r="S2" s="142" t="s">
        <v>42</v>
      </c>
    </row>
    <row r="3" spans="1:19" ht="21.75" thickBot="1">
      <c r="A3" s="182" t="s">
        <v>21</v>
      </c>
      <c r="B3" s="183" t="s">
        <v>20</v>
      </c>
      <c r="C3" s="1" t="s">
        <v>22</v>
      </c>
      <c r="D3" s="3" t="s">
        <v>23</v>
      </c>
      <c r="E3" s="1" t="s">
        <v>24</v>
      </c>
      <c r="F3" s="3" t="s">
        <v>24</v>
      </c>
      <c r="G3" s="52" t="s">
        <v>35</v>
      </c>
      <c r="H3" s="59" t="s">
        <v>36</v>
      </c>
      <c r="I3" s="143" t="s">
        <v>35</v>
      </c>
      <c r="J3" s="3" t="s">
        <v>36</v>
      </c>
      <c r="K3" s="152" t="s">
        <v>35</v>
      </c>
      <c r="L3" s="3" t="s">
        <v>36</v>
      </c>
      <c r="M3" s="52" t="s">
        <v>35</v>
      </c>
      <c r="N3" s="54" t="s">
        <v>36</v>
      </c>
      <c r="O3" s="60" t="s">
        <v>35</v>
      </c>
      <c r="P3" s="54" t="s">
        <v>36</v>
      </c>
      <c r="Q3" s="152"/>
      <c r="R3" s="52" t="s">
        <v>35</v>
      </c>
      <c r="S3" s="54" t="s">
        <v>36</v>
      </c>
    </row>
    <row r="4" spans="1:19" s="13" customFormat="1" ht="18" customHeight="1">
      <c r="A4" s="184" t="s">
        <v>66</v>
      </c>
      <c r="B4" s="185">
        <f>input1!B4</f>
        <v>31</v>
      </c>
      <c r="C4" s="4" t="str">
        <f>input1!C4</f>
        <v>01144</v>
      </c>
      <c r="D4" s="5" t="str">
        <f>input1!D4</f>
        <v>เด็กชายเจมส์พล  ศรีอินทร์</v>
      </c>
      <c r="E4" s="6">
        <f>input1!E4</f>
        <v>1</v>
      </c>
      <c r="F4" s="62" t="str">
        <f>IF(E4=1,"ชาย",IF(E4=2,"หญิง","-"))</f>
        <v>ชาย</v>
      </c>
      <c r="G4" s="63">
        <f>input3!AF4</f>
        <v>7</v>
      </c>
      <c r="H4" s="153" t="str">
        <f>IF(G4&gt;10,"เสี่ยง/มีปัญหา","ปกติ")</f>
        <v>ปกติ</v>
      </c>
      <c r="I4" s="156">
        <f>input3!AI4</f>
        <v>7</v>
      </c>
      <c r="J4" s="153" t="str">
        <f>IF(I4&gt;9,"เสี่ยง/มีปัญหา","ปกติ")</f>
        <v>ปกติ</v>
      </c>
      <c r="K4" s="155">
        <f>input3!AM4</f>
        <v>9</v>
      </c>
      <c r="L4" s="153" t="str">
        <f>IF(K4&gt;10,"เสี่ยง/มีปัญหา","ปกติ")</f>
        <v>ปกติ</v>
      </c>
      <c r="M4" s="156">
        <f>input3!AQ4</f>
        <v>6</v>
      </c>
      <c r="N4" s="153" t="str">
        <f>IF(M4&gt;9,"เสี่ยง/มีปัญหา","ปกติ")</f>
        <v>ปกติ</v>
      </c>
      <c r="O4" s="155">
        <f>input3!AS4</f>
        <v>10</v>
      </c>
      <c r="P4" s="157" t="str">
        <f>IF(O4&gt;10,"มีจุดแข็ง","ไม่มีจุดแข็ง")</f>
        <v>ไม่มีจุดแข็ง</v>
      </c>
      <c r="Q4" s="172">
        <f>G4+I4+K4+M4+O4</f>
        <v>39</v>
      </c>
      <c r="R4" s="154">
        <f>IF(Q4&lt;1,"-",Q4)</f>
        <v>39</v>
      </c>
      <c r="S4" s="159" t="str">
        <f>IF(R4&gt;48,"เสี่ยง/มีปัญหา","ปกติ")</f>
        <v>ปกติ</v>
      </c>
    </row>
    <row r="5" spans="1:19" s="13" customFormat="1" ht="18" customHeight="1">
      <c r="A5" s="139" t="s">
        <v>67</v>
      </c>
      <c r="B5" s="185">
        <f>input1!B5</f>
        <v>31</v>
      </c>
      <c r="C5" s="4" t="str">
        <f>input1!C5</f>
        <v>01146</v>
      </c>
      <c r="D5" s="5" t="str">
        <f>input1!D5</f>
        <v>เด็กชายธนวัฒน์  พันธ์เกตุกิจ</v>
      </c>
      <c r="E5" s="6">
        <f>input1!E5</f>
        <v>1</v>
      </c>
      <c r="F5" s="64" t="str">
        <f t="shared" ref="F5:F26" si="0">IF(E5=1,"ชาย",IF(E5=2,"หญิง","-"))</f>
        <v>ชาย</v>
      </c>
      <c r="G5" s="65">
        <f>input3!AF5</f>
        <v>7</v>
      </c>
      <c r="H5" s="153" t="str">
        <f t="shared" ref="H5:H26" si="1">IF(G5&gt;10,"เสี่ยง/มีปัญหา","ปกติ")</f>
        <v>ปกติ</v>
      </c>
      <c r="I5" s="162">
        <f>input3!AI5</f>
        <v>7</v>
      </c>
      <c r="J5" s="153" t="str">
        <f t="shared" ref="J5:J26" si="2">IF(I5&gt;9,"เสี่ยง/มีปัญหา","ปกติ")</f>
        <v>ปกติ</v>
      </c>
      <c r="K5" s="161">
        <f>input3!AM5</f>
        <v>8</v>
      </c>
      <c r="L5" s="153" t="str">
        <f t="shared" ref="L5:L26" si="3">IF(K5&gt;10,"เสี่ยง/มีปัญหา","ปกติ")</f>
        <v>ปกติ</v>
      </c>
      <c r="M5" s="162">
        <f>input3!AQ5</f>
        <v>6</v>
      </c>
      <c r="N5" s="153" t="str">
        <f t="shared" ref="N5:N26" si="4">IF(M5&gt;9,"เสี่ยง/มีปัญหา","ปกติ")</f>
        <v>ปกติ</v>
      </c>
      <c r="O5" s="161">
        <f>input3!AS5</f>
        <v>12</v>
      </c>
      <c r="P5" s="157" t="str">
        <f t="shared" ref="P5:P26" si="5">IF(O5&gt;10,"มีจุดแข็ง","ไม่มีจุดแข็ง")</f>
        <v>มีจุดแข็ง</v>
      </c>
      <c r="Q5" s="173">
        <f t="shared" ref="Q5:Q26" si="6">G5+I5+K5+M5+O5</f>
        <v>40</v>
      </c>
      <c r="R5" s="160">
        <f t="shared" ref="R5:R26" si="7">IF(Q5&lt;1,"-",Q5)</f>
        <v>40</v>
      </c>
      <c r="S5" s="159" t="str">
        <f t="shared" ref="S5:S26" si="8">IF(R5&gt;48,"เสี่ยง/มีปัญหา","ปกติ")</f>
        <v>ปกติ</v>
      </c>
    </row>
    <row r="6" spans="1:19" s="13" customFormat="1" ht="18" customHeight="1">
      <c r="A6" s="140" t="s">
        <v>68</v>
      </c>
      <c r="B6" s="185">
        <f>input1!B6</f>
        <v>31</v>
      </c>
      <c r="C6" s="4" t="str">
        <f>input1!C6</f>
        <v>01147</v>
      </c>
      <c r="D6" s="5" t="str">
        <f>input1!D6</f>
        <v>เด็กชายธนากร  เขียวเล็ก</v>
      </c>
      <c r="E6" s="6">
        <f>input1!E6</f>
        <v>1</v>
      </c>
      <c r="F6" s="64" t="str">
        <f t="shared" si="0"/>
        <v>ชาย</v>
      </c>
      <c r="G6" s="63">
        <f>input3!AF6</f>
        <v>10</v>
      </c>
      <c r="H6" s="153" t="str">
        <f t="shared" si="1"/>
        <v>ปกติ</v>
      </c>
      <c r="I6" s="156">
        <f>input3!AI6</f>
        <v>8</v>
      </c>
      <c r="J6" s="153" t="str">
        <f t="shared" si="2"/>
        <v>ปกติ</v>
      </c>
      <c r="K6" s="155">
        <f>input3!AM6</f>
        <v>12</v>
      </c>
      <c r="L6" s="153" t="str">
        <f t="shared" si="3"/>
        <v>เสี่ยง/มีปัญหา</v>
      </c>
      <c r="M6" s="156">
        <f>input3!AQ6</f>
        <v>6</v>
      </c>
      <c r="N6" s="153" t="str">
        <f t="shared" si="4"/>
        <v>ปกติ</v>
      </c>
      <c r="O6" s="155">
        <f>input3!AS6</f>
        <v>10</v>
      </c>
      <c r="P6" s="157" t="str">
        <f t="shared" si="5"/>
        <v>ไม่มีจุดแข็ง</v>
      </c>
      <c r="Q6" s="173">
        <f t="shared" si="6"/>
        <v>46</v>
      </c>
      <c r="R6" s="160">
        <f t="shared" si="7"/>
        <v>46</v>
      </c>
      <c r="S6" s="159" t="str">
        <f t="shared" si="8"/>
        <v>ปกติ</v>
      </c>
    </row>
    <row r="7" spans="1:19" s="13" customFormat="1" ht="18" customHeight="1">
      <c r="A7" s="138" t="s">
        <v>69</v>
      </c>
      <c r="B7" s="185">
        <f>input1!B7</f>
        <v>31</v>
      </c>
      <c r="C7" s="4" t="str">
        <f>input1!C7</f>
        <v>01148</v>
      </c>
      <c r="D7" s="5" t="str">
        <f>input1!D7</f>
        <v>เด็กชายธีระวัฒน์  คุ้มวงษ์</v>
      </c>
      <c r="E7" s="6">
        <f>input1!E7</f>
        <v>1</v>
      </c>
      <c r="F7" s="64" t="str">
        <f t="shared" si="0"/>
        <v>ชาย</v>
      </c>
      <c r="G7" s="65" t="str">
        <f>input3!AF7</f>
        <v>0</v>
      </c>
      <c r="H7" s="153" t="str">
        <f t="shared" si="1"/>
        <v>เสี่ยง/มีปัญหา</v>
      </c>
      <c r="I7" s="162" t="str">
        <f>input3!AI7</f>
        <v>0</v>
      </c>
      <c r="J7" s="153" t="str">
        <f t="shared" si="2"/>
        <v>เสี่ยง/มีปัญหา</v>
      </c>
      <c r="K7" s="161" t="str">
        <f>input3!AM7</f>
        <v>0</v>
      </c>
      <c r="L7" s="153" t="str">
        <f t="shared" si="3"/>
        <v>เสี่ยง/มีปัญหา</v>
      </c>
      <c r="M7" s="162" t="str">
        <f>input3!AQ7</f>
        <v>0</v>
      </c>
      <c r="N7" s="153" t="str">
        <f t="shared" si="4"/>
        <v>เสี่ยง/มีปัญหา</v>
      </c>
      <c r="O7" s="161" t="str">
        <f>input3!AS7</f>
        <v>0</v>
      </c>
      <c r="P7" s="157" t="str">
        <f t="shared" si="5"/>
        <v>มีจุดแข็ง</v>
      </c>
      <c r="Q7" s="173">
        <f t="shared" si="6"/>
        <v>0</v>
      </c>
      <c r="R7" s="160" t="str">
        <f t="shared" si="7"/>
        <v>-</v>
      </c>
      <c r="S7" s="159" t="str">
        <f t="shared" si="8"/>
        <v>เสี่ยง/มีปัญหา</v>
      </c>
    </row>
    <row r="8" spans="1:19" s="13" customFormat="1" ht="18" customHeight="1" thickBot="1">
      <c r="A8" s="141" t="s">
        <v>70</v>
      </c>
      <c r="B8" s="186">
        <f>input1!B8</f>
        <v>31</v>
      </c>
      <c r="C8" s="55" t="str">
        <f>input1!C8</f>
        <v>01149</v>
      </c>
      <c r="D8" s="56" t="str">
        <f>input1!D8</f>
        <v>เด็กชายนวพล  นวลจันทร์</v>
      </c>
      <c r="E8" s="57">
        <f>input1!E8</f>
        <v>1</v>
      </c>
      <c r="F8" s="66" t="str">
        <f t="shared" si="0"/>
        <v>ชาย</v>
      </c>
      <c r="G8" s="68">
        <f>input3!AF8</f>
        <v>6</v>
      </c>
      <c r="H8" s="168" t="str">
        <f t="shared" si="1"/>
        <v>ปกติ</v>
      </c>
      <c r="I8" s="166">
        <f>input3!AI8</f>
        <v>7</v>
      </c>
      <c r="J8" s="168" t="str">
        <f t="shared" si="2"/>
        <v>ปกติ</v>
      </c>
      <c r="K8" s="165">
        <f>input3!AM8</f>
        <v>7</v>
      </c>
      <c r="L8" s="168" t="str">
        <f t="shared" si="3"/>
        <v>ปกติ</v>
      </c>
      <c r="M8" s="166">
        <f>input3!AQ8</f>
        <v>9</v>
      </c>
      <c r="N8" s="168" t="str">
        <f t="shared" si="4"/>
        <v>ปกติ</v>
      </c>
      <c r="O8" s="165">
        <f>input3!AS8</f>
        <v>9</v>
      </c>
      <c r="P8" s="169" t="str">
        <f t="shared" si="5"/>
        <v>ไม่มีจุดแข็ง</v>
      </c>
      <c r="Q8" s="174">
        <f t="shared" si="6"/>
        <v>38</v>
      </c>
      <c r="R8" s="164">
        <f t="shared" si="7"/>
        <v>38</v>
      </c>
      <c r="S8" s="170" t="str">
        <f t="shared" si="8"/>
        <v>ปกติ</v>
      </c>
    </row>
    <row r="9" spans="1:19" s="13" customFormat="1" ht="18" customHeight="1">
      <c r="A9" s="184" t="s">
        <v>71</v>
      </c>
      <c r="B9" s="185">
        <f>input1!B9</f>
        <v>31</v>
      </c>
      <c r="C9" s="4" t="str">
        <f>input1!C9</f>
        <v>01150</v>
      </c>
      <c r="D9" s="5" t="str">
        <f>input1!D9</f>
        <v>เด็กชายนัฐวีร์  เอี่ยวพ่วง</v>
      </c>
      <c r="E9" s="6">
        <f>input1!E9</f>
        <v>1</v>
      </c>
      <c r="F9" s="69" t="str">
        <f t="shared" si="0"/>
        <v>ชาย</v>
      </c>
      <c r="G9" s="63">
        <f>input3!AF9</f>
        <v>6</v>
      </c>
      <c r="H9" s="153" t="str">
        <f t="shared" si="1"/>
        <v>ปกติ</v>
      </c>
      <c r="I9" s="156">
        <f>input3!AI9</f>
        <v>6</v>
      </c>
      <c r="J9" s="153" t="str">
        <f t="shared" si="2"/>
        <v>ปกติ</v>
      </c>
      <c r="K9" s="155">
        <f>input3!AM9</f>
        <v>7</v>
      </c>
      <c r="L9" s="153" t="str">
        <f t="shared" si="3"/>
        <v>ปกติ</v>
      </c>
      <c r="M9" s="156">
        <f>input3!AQ9</f>
        <v>7</v>
      </c>
      <c r="N9" s="153" t="str">
        <f t="shared" si="4"/>
        <v>ปกติ</v>
      </c>
      <c r="O9" s="155">
        <f>input3!AS9</f>
        <v>10</v>
      </c>
      <c r="P9" s="157" t="str">
        <f t="shared" si="5"/>
        <v>ไม่มีจุดแข็ง</v>
      </c>
      <c r="Q9" s="172">
        <f t="shared" si="6"/>
        <v>36</v>
      </c>
      <c r="R9" s="154">
        <f t="shared" si="7"/>
        <v>36</v>
      </c>
      <c r="S9" s="159" t="str">
        <f t="shared" si="8"/>
        <v>ปกติ</v>
      </c>
    </row>
    <row r="10" spans="1:19" s="13" customFormat="1" ht="18" customHeight="1">
      <c r="A10" s="139" t="s">
        <v>72</v>
      </c>
      <c r="B10" s="185">
        <f>input1!B10</f>
        <v>31</v>
      </c>
      <c r="C10" s="4" t="str">
        <f>input1!C10</f>
        <v>01152</v>
      </c>
      <c r="D10" s="5" t="str">
        <f>input1!D10</f>
        <v>เด็กชายวินัย  เคนทอง</v>
      </c>
      <c r="E10" s="6">
        <f>input1!E10</f>
        <v>1</v>
      </c>
      <c r="F10" s="64" t="str">
        <f t="shared" si="0"/>
        <v>ชาย</v>
      </c>
      <c r="G10" s="63">
        <f>input3!AF10</f>
        <v>7</v>
      </c>
      <c r="H10" s="153" t="str">
        <f t="shared" si="1"/>
        <v>ปกติ</v>
      </c>
      <c r="I10" s="156">
        <f>input3!AI10</f>
        <v>8</v>
      </c>
      <c r="J10" s="153" t="str">
        <f t="shared" si="2"/>
        <v>ปกติ</v>
      </c>
      <c r="K10" s="155">
        <f>input3!AM10</f>
        <v>7</v>
      </c>
      <c r="L10" s="153" t="str">
        <f t="shared" si="3"/>
        <v>ปกติ</v>
      </c>
      <c r="M10" s="156">
        <f>input3!AQ10</f>
        <v>6</v>
      </c>
      <c r="N10" s="153" t="str">
        <f t="shared" si="4"/>
        <v>ปกติ</v>
      </c>
      <c r="O10" s="155">
        <f>input3!AS10</f>
        <v>7</v>
      </c>
      <c r="P10" s="157" t="str">
        <f t="shared" si="5"/>
        <v>ไม่มีจุดแข็ง</v>
      </c>
      <c r="Q10" s="173">
        <f t="shared" si="6"/>
        <v>35</v>
      </c>
      <c r="R10" s="160">
        <f t="shared" si="7"/>
        <v>35</v>
      </c>
      <c r="S10" s="159" t="str">
        <f t="shared" si="8"/>
        <v>ปกติ</v>
      </c>
    </row>
    <row r="11" spans="1:19" s="13" customFormat="1" ht="18" customHeight="1">
      <c r="A11" s="140" t="s">
        <v>73</v>
      </c>
      <c r="B11" s="185">
        <f>input1!B11</f>
        <v>31</v>
      </c>
      <c r="C11" s="4" t="str">
        <f>input1!C11</f>
        <v>01154</v>
      </c>
      <c r="D11" s="5" t="str">
        <f>input1!D11</f>
        <v>เด็กชายอานนท์  จานนอก</v>
      </c>
      <c r="E11" s="6">
        <f>input1!E11</f>
        <v>1</v>
      </c>
      <c r="F11" s="64" t="str">
        <f t="shared" si="0"/>
        <v>ชาย</v>
      </c>
      <c r="G11" s="65">
        <f>input3!AF11</f>
        <v>8</v>
      </c>
      <c r="H11" s="153" t="str">
        <f t="shared" si="1"/>
        <v>ปกติ</v>
      </c>
      <c r="I11" s="162">
        <f>input3!AI11</f>
        <v>8</v>
      </c>
      <c r="J11" s="153" t="str">
        <f t="shared" si="2"/>
        <v>ปกติ</v>
      </c>
      <c r="K11" s="161">
        <f>input3!AM11</f>
        <v>11</v>
      </c>
      <c r="L11" s="153" t="str">
        <f t="shared" si="3"/>
        <v>เสี่ยง/มีปัญหา</v>
      </c>
      <c r="M11" s="162">
        <f>input3!AQ11</f>
        <v>8</v>
      </c>
      <c r="N11" s="153" t="str">
        <f t="shared" si="4"/>
        <v>ปกติ</v>
      </c>
      <c r="O11" s="161">
        <f>input3!AS11</f>
        <v>6</v>
      </c>
      <c r="P11" s="157" t="str">
        <f t="shared" si="5"/>
        <v>ไม่มีจุดแข็ง</v>
      </c>
      <c r="Q11" s="173">
        <f t="shared" si="6"/>
        <v>41</v>
      </c>
      <c r="R11" s="160">
        <f t="shared" si="7"/>
        <v>41</v>
      </c>
      <c r="S11" s="159" t="str">
        <f t="shared" si="8"/>
        <v>ปกติ</v>
      </c>
    </row>
    <row r="12" spans="1:19" s="13" customFormat="1" ht="18" customHeight="1">
      <c r="A12" s="138" t="s">
        <v>74</v>
      </c>
      <c r="B12" s="185">
        <f>input1!B12</f>
        <v>31</v>
      </c>
      <c r="C12" s="4" t="str">
        <f>input1!C12</f>
        <v>01142</v>
      </c>
      <c r="D12" s="5" t="str">
        <f>input1!D12</f>
        <v>เด็กหญิงกรกฎ  แสงภารา</v>
      </c>
      <c r="E12" s="6">
        <f>input1!E12</f>
        <v>2</v>
      </c>
      <c r="F12" s="64" t="str">
        <f t="shared" si="0"/>
        <v>หญิง</v>
      </c>
      <c r="G12" s="63">
        <f>input3!AF12</f>
        <v>5</v>
      </c>
      <c r="H12" s="153" t="str">
        <f t="shared" si="1"/>
        <v>ปกติ</v>
      </c>
      <c r="I12" s="156">
        <f>input3!AI12</f>
        <v>8</v>
      </c>
      <c r="J12" s="153" t="str">
        <f t="shared" si="2"/>
        <v>ปกติ</v>
      </c>
      <c r="K12" s="155">
        <f>input3!AM12</f>
        <v>7</v>
      </c>
      <c r="L12" s="153" t="str">
        <f t="shared" si="3"/>
        <v>ปกติ</v>
      </c>
      <c r="M12" s="156">
        <f>input3!AQ12</f>
        <v>6</v>
      </c>
      <c r="N12" s="153" t="str">
        <f t="shared" si="4"/>
        <v>ปกติ</v>
      </c>
      <c r="O12" s="155">
        <f>input3!AS12</f>
        <v>9</v>
      </c>
      <c r="P12" s="157" t="str">
        <f t="shared" si="5"/>
        <v>ไม่มีจุดแข็ง</v>
      </c>
      <c r="Q12" s="173">
        <f t="shared" si="6"/>
        <v>35</v>
      </c>
      <c r="R12" s="160">
        <f t="shared" si="7"/>
        <v>35</v>
      </c>
      <c r="S12" s="159" t="str">
        <f t="shared" si="8"/>
        <v>ปกติ</v>
      </c>
    </row>
    <row r="13" spans="1:19" s="13" customFormat="1" ht="18" customHeight="1" thickBot="1">
      <c r="A13" s="141" t="s">
        <v>75</v>
      </c>
      <c r="B13" s="186">
        <f>input1!B13</f>
        <v>31</v>
      </c>
      <c r="C13" s="55" t="str">
        <f>input1!C13</f>
        <v>01155</v>
      </c>
      <c r="D13" s="56" t="str">
        <f>input1!D13</f>
        <v>เด็กหญิงกรกช  พันธ์เขตกิจ</v>
      </c>
      <c r="E13" s="57">
        <f>input1!E13</f>
        <v>2</v>
      </c>
      <c r="F13" s="66" t="str">
        <f t="shared" si="0"/>
        <v>หญิง</v>
      </c>
      <c r="G13" s="68">
        <f>input3!AF13</f>
        <v>5</v>
      </c>
      <c r="H13" s="168" t="str">
        <f t="shared" si="1"/>
        <v>ปกติ</v>
      </c>
      <c r="I13" s="166">
        <f>input3!AI13</f>
        <v>5</v>
      </c>
      <c r="J13" s="168" t="str">
        <f t="shared" si="2"/>
        <v>ปกติ</v>
      </c>
      <c r="K13" s="165">
        <f>input3!AM13</f>
        <v>5</v>
      </c>
      <c r="L13" s="168" t="str">
        <f t="shared" si="3"/>
        <v>ปกติ</v>
      </c>
      <c r="M13" s="166">
        <f>input3!AQ13</f>
        <v>5</v>
      </c>
      <c r="N13" s="168" t="str">
        <f t="shared" si="4"/>
        <v>ปกติ</v>
      </c>
      <c r="O13" s="165">
        <f>input3!AS13</f>
        <v>15</v>
      </c>
      <c r="P13" s="169" t="str">
        <f t="shared" si="5"/>
        <v>มีจุดแข็ง</v>
      </c>
      <c r="Q13" s="174">
        <f t="shared" si="6"/>
        <v>35</v>
      </c>
      <c r="R13" s="164">
        <f t="shared" si="7"/>
        <v>35</v>
      </c>
      <c r="S13" s="170" t="str">
        <f t="shared" si="8"/>
        <v>ปกติ</v>
      </c>
    </row>
    <row r="14" spans="1:19" s="13" customFormat="1" ht="18" customHeight="1">
      <c r="A14" s="184" t="s">
        <v>76</v>
      </c>
      <c r="B14" s="185">
        <f>input1!B14</f>
        <v>31</v>
      </c>
      <c r="C14" s="4" t="str">
        <f>input1!C14</f>
        <v>01156</v>
      </c>
      <c r="D14" s="5" t="str">
        <f>input1!D14</f>
        <v>เด็กหญิงกัญญารัตน์  สุขยิ้ม</v>
      </c>
      <c r="E14" s="6">
        <f>input1!E14</f>
        <v>2</v>
      </c>
      <c r="F14" s="69" t="str">
        <f t="shared" si="0"/>
        <v>หญิง</v>
      </c>
      <c r="G14" s="63">
        <f>input3!AF14</f>
        <v>5</v>
      </c>
      <c r="H14" s="153" t="str">
        <f t="shared" si="1"/>
        <v>ปกติ</v>
      </c>
      <c r="I14" s="156">
        <f>input3!AI14</f>
        <v>5</v>
      </c>
      <c r="J14" s="153" t="str">
        <f t="shared" si="2"/>
        <v>ปกติ</v>
      </c>
      <c r="K14" s="155">
        <f>input3!AM14</f>
        <v>8</v>
      </c>
      <c r="L14" s="153" t="str">
        <f t="shared" si="3"/>
        <v>ปกติ</v>
      </c>
      <c r="M14" s="156">
        <f>input3!AQ14</f>
        <v>7</v>
      </c>
      <c r="N14" s="153" t="str">
        <f t="shared" si="4"/>
        <v>ปกติ</v>
      </c>
      <c r="O14" s="155">
        <f>input3!AS14</f>
        <v>13</v>
      </c>
      <c r="P14" s="157" t="str">
        <f t="shared" si="5"/>
        <v>มีจุดแข็ง</v>
      </c>
      <c r="Q14" s="172">
        <f t="shared" si="6"/>
        <v>38</v>
      </c>
      <c r="R14" s="154">
        <f t="shared" si="7"/>
        <v>38</v>
      </c>
      <c r="S14" s="159" t="str">
        <f t="shared" si="8"/>
        <v>ปกติ</v>
      </c>
    </row>
    <row r="15" spans="1:19" s="13" customFormat="1" ht="18" customHeight="1">
      <c r="A15" s="139" t="s">
        <v>77</v>
      </c>
      <c r="B15" s="185">
        <f>input1!B15</f>
        <v>31</v>
      </c>
      <c r="C15" s="4" t="str">
        <f>input1!C15</f>
        <v>01158</v>
      </c>
      <c r="D15" s="5" t="str">
        <f>input1!D15</f>
        <v>เด็กหญิงจารุวรรณ  ล้อมวงศ์</v>
      </c>
      <c r="E15" s="6">
        <f>input1!E15</f>
        <v>2</v>
      </c>
      <c r="F15" s="64" t="str">
        <f t="shared" si="0"/>
        <v>หญิง</v>
      </c>
      <c r="G15" s="65" t="str">
        <f>input3!AF15</f>
        <v>0</v>
      </c>
      <c r="H15" s="153" t="str">
        <f t="shared" si="1"/>
        <v>เสี่ยง/มีปัญหา</v>
      </c>
      <c r="I15" s="162" t="str">
        <f>input3!AI15</f>
        <v>0</v>
      </c>
      <c r="J15" s="153" t="str">
        <f t="shared" si="2"/>
        <v>เสี่ยง/มีปัญหา</v>
      </c>
      <c r="K15" s="161" t="str">
        <f>input3!AM15</f>
        <v>0</v>
      </c>
      <c r="L15" s="153" t="str">
        <f t="shared" si="3"/>
        <v>เสี่ยง/มีปัญหา</v>
      </c>
      <c r="M15" s="162" t="str">
        <f>input3!AQ15</f>
        <v>0</v>
      </c>
      <c r="N15" s="153" t="str">
        <f t="shared" si="4"/>
        <v>เสี่ยง/มีปัญหา</v>
      </c>
      <c r="O15" s="161" t="str">
        <f>input3!AS15</f>
        <v>0</v>
      </c>
      <c r="P15" s="157" t="str">
        <f t="shared" si="5"/>
        <v>มีจุดแข็ง</v>
      </c>
      <c r="Q15" s="173">
        <f t="shared" si="6"/>
        <v>0</v>
      </c>
      <c r="R15" s="160" t="str">
        <f t="shared" si="7"/>
        <v>-</v>
      </c>
      <c r="S15" s="159" t="str">
        <f t="shared" si="8"/>
        <v>เสี่ยง/มีปัญหา</v>
      </c>
    </row>
    <row r="16" spans="1:19" s="13" customFormat="1" ht="18" customHeight="1">
      <c r="A16" s="140" t="s">
        <v>78</v>
      </c>
      <c r="B16" s="185">
        <f>input1!B16</f>
        <v>31</v>
      </c>
      <c r="C16" s="4" t="str">
        <f>input1!C16</f>
        <v>01161</v>
      </c>
      <c r="D16" s="5" t="str">
        <f>input1!D16</f>
        <v>เด็กหญิงชลธิชา  โสมโสรส</v>
      </c>
      <c r="E16" s="6">
        <f>input1!E16</f>
        <v>2</v>
      </c>
      <c r="F16" s="64" t="str">
        <f t="shared" si="0"/>
        <v>หญิง</v>
      </c>
      <c r="G16" s="63">
        <f>input3!AF16</f>
        <v>6</v>
      </c>
      <c r="H16" s="153" t="str">
        <f t="shared" si="1"/>
        <v>ปกติ</v>
      </c>
      <c r="I16" s="156">
        <f>input3!AI16</f>
        <v>7</v>
      </c>
      <c r="J16" s="153" t="str">
        <f t="shared" si="2"/>
        <v>ปกติ</v>
      </c>
      <c r="K16" s="155">
        <f>input3!AM16</f>
        <v>8</v>
      </c>
      <c r="L16" s="153" t="str">
        <f t="shared" si="3"/>
        <v>ปกติ</v>
      </c>
      <c r="M16" s="156">
        <f>input3!AQ16</f>
        <v>9</v>
      </c>
      <c r="N16" s="153" t="str">
        <f t="shared" si="4"/>
        <v>ปกติ</v>
      </c>
      <c r="O16" s="155">
        <f>input3!AS16</f>
        <v>10</v>
      </c>
      <c r="P16" s="157" t="str">
        <f t="shared" si="5"/>
        <v>ไม่มีจุดแข็ง</v>
      </c>
      <c r="Q16" s="173">
        <f t="shared" si="6"/>
        <v>40</v>
      </c>
      <c r="R16" s="160">
        <f t="shared" si="7"/>
        <v>40</v>
      </c>
      <c r="S16" s="159" t="str">
        <f t="shared" si="8"/>
        <v>ปกติ</v>
      </c>
    </row>
    <row r="17" spans="1:31" s="13" customFormat="1" ht="18" customHeight="1">
      <c r="A17" s="138" t="s">
        <v>79</v>
      </c>
      <c r="B17" s="185">
        <f>input1!B17</f>
        <v>31</v>
      </c>
      <c r="C17" s="4" t="str">
        <f>input1!C17</f>
        <v>01162</v>
      </c>
      <c r="D17" s="5" t="str">
        <f>input1!D17</f>
        <v>เด็กหญิงธิติมา  พวงสมบัติ</v>
      </c>
      <c r="E17" s="6">
        <f>input1!E17</f>
        <v>2</v>
      </c>
      <c r="F17" s="64" t="str">
        <f t="shared" si="0"/>
        <v>หญิง</v>
      </c>
      <c r="G17" s="65">
        <f>input3!AF17</f>
        <v>12</v>
      </c>
      <c r="H17" s="153" t="str">
        <f t="shared" si="1"/>
        <v>เสี่ยง/มีปัญหา</v>
      </c>
      <c r="I17" s="162">
        <f>input3!AI17</f>
        <v>5</v>
      </c>
      <c r="J17" s="153" t="str">
        <f t="shared" si="2"/>
        <v>ปกติ</v>
      </c>
      <c r="K17" s="161">
        <f>input3!AM17</f>
        <v>7</v>
      </c>
      <c r="L17" s="153" t="str">
        <f t="shared" si="3"/>
        <v>ปกติ</v>
      </c>
      <c r="M17" s="162">
        <f>input3!AQ17</f>
        <v>8</v>
      </c>
      <c r="N17" s="153" t="str">
        <f t="shared" si="4"/>
        <v>ปกติ</v>
      </c>
      <c r="O17" s="161">
        <f>input3!AS17</f>
        <v>10</v>
      </c>
      <c r="P17" s="157" t="str">
        <f t="shared" si="5"/>
        <v>ไม่มีจุดแข็ง</v>
      </c>
      <c r="Q17" s="173">
        <f t="shared" si="6"/>
        <v>42</v>
      </c>
      <c r="R17" s="160">
        <f t="shared" si="7"/>
        <v>42</v>
      </c>
      <c r="S17" s="159" t="str">
        <f t="shared" si="8"/>
        <v>ปกติ</v>
      </c>
    </row>
    <row r="18" spans="1:31" s="13" customFormat="1" ht="18" customHeight="1" thickBot="1">
      <c r="A18" s="141" t="s">
        <v>80</v>
      </c>
      <c r="B18" s="186">
        <f>input1!B18</f>
        <v>31</v>
      </c>
      <c r="C18" s="55" t="str">
        <f>input1!C18</f>
        <v>01163</v>
      </c>
      <c r="D18" s="56" t="str">
        <f>input1!D18</f>
        <v>เด็กหญิงณัฏฐธิดา  สาพันธ์</v>
      </c>
      <c r="E18" s="57">
        <f>input1!E18</f>
        <v>2</v>
      </c>
      <c r="F18" s="66" t="str">
        <f t="shared" si="0"/>
        <v>หญิง</v>
      </c>
      <c r="G18" s="68">
        <f>input3!AF18</f>
        <v>11</v>
      </c>
      <c r="H18" s="168" t="str">
        <f t="shared" si="1"/>
        <v>เสี่ยง/มีปัญหา</v>
      </c>
      <c r="I18" s="166">
        <f>input3!AI18</f>
        <v>5</v>
      </c>
      <c r="J18" s="168" t="str">
        <f t="shared" si="2"/>
        <v>ปกติ</v>
      </c>
      <c r="K18" s="165">
        <f>input3!AM18</f>
        <v>7</v>
      </c>
      <c r="L18" s="168" t="str">
        <f t="shared" si="3"/>
        <v>ปกติ</v>
      </c>
      <c r="M18" s="166">
        <f>input3!AQ18</f>
        <v>8</v>
      </c>
      <c r="N18" s="168" t="str">
        <f t="shared" si="4"/>
        <v>ปกติ</v>
      </c>
      <c r="O18" s="165">
        <f>input3!AS18</f>
        <v>11</v>
      </c>
      <c r="P18" s="169" t="str">
        <f t="shared" si="5"/>
        <v>มีจุดแข็ง</v>
      </c>
      <c r="Q18" s="174">
        <f t="shared" si="6"/>
        <v>42</v>
      </c>
      <c r="R18" s="164">
        <f t="shared" si="7"/>
        <v>42</v>
      </c>
      <c r="S18" s="170" t="str">
        <f t="shared" si="8"/>
        <v>ปกติ</v>
      </c>
    </row>
    <row r="19" spans="1:31" s="13" customFormat="1" ht="18" customHeight="1">
      <c r="A19" s="184" t="s">
        <v>81</v>
      </c>
      <c r="B19" s="185">
        <f>input1!B19</f>
        <v>31</v>
      </c>
      <c r="C19" s="4" t="str">
        <f>input1!C19</f>
        <v>01164</v>
      </c>
      <c r="D19" s="5" t="str">
        <f>input1!D19</f>
        <v>เด็กหญิงดรุณี  แซ่ฉั่ว</v>
      </c>
      <c r="E19" s="6">
        <f>input1!E19</f>
        <v>2</v>
      </c>
      <c r="F19" s="69" t="str">
        <f t="shared" si="0"/>
        <v>หญิง</v>
      </c>
      <c r="G19" s="63">
        <f>input3!AF19</f>
        <v>5</v>
      </c>
      <c r="H19" s="153" t="str">
        <f t="shared" si="1"/>
        <v>ปกติ</v>
      </c>
      <c r="I19" s="156">
        <f>input3!AI19</f>
        <v>5</v>
      </c>
      <c r="J19" s="153" t="str">
        <f t="shared" si="2"/>
        <v>ปกติ</v>
      </c>
      <c r="K19" s="155">
        <f>input3!AM19</f>
        <v>8</v>
      </c>
      <c r="L19" s="153" t="str">
        <f t="shared" si="3"/>
        <v>ปกติ</v>
      </c>
      <c r="M19" s="156">
        <f>input3!AQ19</f>
        <v>8</v>
      </c>
      <c r="N19" s="153" t="str">
        <f t="shared" si="4"/>
        <v>ปกติ</v>
      </c>
      <c r="O19" s="155">
        <f>input3!AS19</f>
        <v>13</v>
      </c>
      <c r="P19" s="157" t="str">
        <f t="shared" si="5"/>
        <v>มีจุดแข็ง</v>
      </c>
      <c r="Q19" s="172">
        <f t="shared" si="6"/>
        <v>39</v>
      </c>
      <c r="R19" s="154">
        <f t="shared" si="7"/>
        <v>39</v>
      </c>
      <c r="S19" s="159" t="str">
        <f t="shared" si="8"/>
        <v>ปกติ</v>
      </c>
    </row>
    <row r="20" spans="1:31" s="13" customFormat="1" ht="18" customHeight="1">
      <c r="A20" s="139" t="s">
        <v>29</v>
      </c>
      <c r="B20" s="185">
        <f>input1!B20</f>
        <v>31</v>
      </c>
      <c r="C20" s="4" t="str">
        <f>input1!C20</f>
        <v>01165</v>
      </c>
      <c r="D20" s="5" t="str">
        <f>input1!D20</f>
        <v>เด็กหญิงเนปุ้ยพิว  ไม่มีนามสกุล</v>
      </c>
      <c r="E20" s="6">
        <f>input1!E20</f>
        <v>2</v>
      </c>
      <c r="F20" s="64" t="str">
        <f t="shared" si="0"/>
        <v>หญิง</v>
      </c>
      <c r="G20" s="63">
        <f>input3!AF20</f>
        <v>9</v>
      </c>
      <c r="H20" s="153" t="str">
        <f t="shared" si="1"/>
        <v>ปกติ</v>
      </c>
      <c r="I20" s="156">
        <f>input3!AI20</f>
        <v>9</v>
      </c>
      <c r="J20" s="153" t="str">
        <f t="shared" si="2"/>
        <v>ปกติ</v>
      </c>
      <c r="K20" s="155">
        <f>input3!AM20</f>
        <v>13</v>
      </c>
      <c r="L20" s="153" t="str">
        <f t="shared" si="3"/>
        <v>เสี่ยง/มีปัญหา</v>
      </c>
      <c r="M20" s="156">
        <f>input3!AQ20</f>
        <v>6</v>
      </c>
      <c r="N20" s="153" t="str">
        <f t="shared" si="4"/>
        <v>ปกติ</v>
      </c>
      <c r="O20" s="155">
        <f>input3!AS20</f>
        <v>10</v>
      </c>
      <c r="P20" s="157" t="str">
        <f t="shared" si="5"/>
        <v>ไม่มีจุดแข็ง</v>
      </c>
      <c r="Q20" s="173">
        <f t="shared" si="6"/>
        <v>47</v>
      </c>
      <c r="R20" s="160">
        <f t="shared" si="7"/>
        <v>47</v>
      </c>
      <c r="S20" s="159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>
      <c r="A21" s="140" t="s">
        <v>30</v>
      </c>
      <c r="B21" s="185">
        <f>input1!B21</f>
        <v>31</v>
      </c>
      <c r="C21" s="4" t="str">
        <f>input1!C21</f>
        <v>01166</v>
      </c>
      <c r="D21" s="5" t="str">
        <f>input1!D21</f>
        <v>เด็กหญิงบัณฑิ  ตาคะใจ</v>
      </c>
      <c r="E21" s="6">
        <f>input1!E21</f>
        <v>2</v>
      </c>
      <c r="F21" s="64" t="str">
        <f t="shared" si="0"/>
        <v>หญิง</v>
      </c>
      <c r="G21" s="65">
        <f>input3!AF21</f>
        <v>11</v>
      </c>
      <c r="H21" s="153" t="str">
        <f t="shared" si="1"/>
        <v>เสี่ยง/มีปัญหา</v>
      </c>
      <c r="I21" s="162">
        <f>input3!AI21</f>
        <v>5</v>
      </c>
      <c r="J21" s="153" t="str">
        <f t="shared" si="2"/>
        <v>ปกติ</v>
      </c>
      <c r="K21" s="161">
        <f>input3!AM21</f>
        <v>7</v>
      </c>
      <c r="L21" s="153" t="str">
        <f t="shared" si="3"/>
        <v>ปกติ</v>
      </c>
      <c r="M21" s="162">
        <f>input3!AQ21</f>
        <v>10</v>
      </c>
      <c r="N21" s="153" t="str">
        <f t="shared" si="4"/>
        <v>เสี่ยง/มีปัญหา</v>
      </c>
      <c r="O21" s="161">
        <f>input3!AS21</f>
        <v>15</v>
      </c>
      <c r="P21" s="157" t="str">
        <f t="shared" si="5"/>
        <v>มีจุดแข็ง</v>
      </c>
      <c r="Q21" s="173">
        <f t="shared" si="6"/>
        <v>48</v>
      </c>
      <c r="R21" s="160">
        <f t="shared" si="7"/>
        <v>48</v>
      </c>
      <c r="S21" s="159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>
      <c r="A22" s="138" t="s">
        <v>31</v>
      </c>
      <c r="B22" s="185">
        <f>input1!B22</f>
        <v>31</v>
      </c>
      <c r="C22" s="4" t="str">
        <f>input1!C22</f>
        <v>01167</v>
      </c>
      <c r="D22" s="5" t="str">
        <f>input1!D22</f>
        <v>เด็กหญิงผกามาศ  พรหมอุทัย</v>
      </c>
      <c r="E22" s="6">
        <f>input1!E22</f>
        <v>2</v>
      </c>
      <c r="F22" s="64" t="str">
        <f t="shared" si="0"/>
        <v>หญิง</v>
      </c>
      <c r="G22" s="63">
        <f>input3!AF22</f>
        <v>5</v>
      </c>
      <c r="H22" s="153" t="str">
        <f t="shared" si="1"/>
        <v>ปกติ</v>
      </c>
      <c r="I22" s="156">
        <f>input3!AI22</f>
        <v>7</v>
      </c>
      <c r="J22" s="153" t="str">
        <f t="shared" si="2"/>
        <v>ปกติ</v>
      </c>
      <c r="K22" s="155">
        <f>input3!AM22</f>
        <v>5</v>
      </c>
      <c r="L22" s="153" t="str">
        <f t="shared" si="3"/>
        <v>ปกติ</v>
      </c>
      <c r="M22" s="156">
        <f>input3!AQ22</f>
        <v>8</v>
      </c>
      <c r="N22" s="153" t="str">
        <f t="shared" si="4"/>
        <v>ปกติ</v>
      </c>
      <c r="O22" s="155">
        <f>input3!AS22</f>
        <v>10</v>
      </c>
      <c r="P22" s="157" t="str">
        <f t="shared" si="5"/>
        <v>ไม่มีจุดแข็ง</v>
      </c>
      <c r="Q22" s="173">
        <f t="shared" si="6"/>
        <v>35</v>
      </c>
      <c r="R22" s="160">
        <f t="shared" si="7"/>
        <v>35</v>
      </c>
      <c r="S22" s="159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>
      <c r="A23" s="141" t="s">
        <v>56</v>
      </c>
      <c r="B23" s="186">
        <f>input1!B23</f>
        <v>31</v>
      </c>
      <c r="C23" s="55" t="str">
        <f>input1!C23</f>
        <v>01169</v>
      </c>
      <c r="D23" s="56" t="str">
        <f>input1!D23</f>
        <v>เด็กหญิงพัชริดา  ยงเยื้องพันธ์</v>
      </c>
      <c r="E23" s="57">
        <f>input1!E23</f>
        <v>2</v>
      </c>
      <c r="F23" s="66" t="str">
        <f t="shared" si="0"/>
        <v>หญิง</v>
      </c>
      <c r="G23" s="68">
        <f>input3!AF23</f>
        <v>6</v>
      </c>
      <c r="H23" s="168" t="str">
        <f t="shared" si="1"/>
        <v>ปกติ</v>
      </c>
      <c r="I23" s="166">
        <f>input3!AI23</f>
        <v>6</v>
      </c>
      <c r="J23" s="168" t="str">
        <f t="shared" si="2"/>
        <v>ปกติ</v>
      </c>
      <c r="K23" s="165">
        <f>input3!AM23</f>
        <v>7</v>
      </c>
      <c r="L23" s="168" t="str">
        <f t="shared" si="3"/>
        <v>ปกติ</v>
      </c>
      <c r="M23" s="166">
        <f>input3!AQ23</f>
        <v>7</v>
      </c>
      <c r="N23" s="168" t="str">
        <f t="shared" si="4"/>
        <v>ปกติ</v>
      </c>
      <c r="O23" s="165">
        <f>input3!AS23</f>
        <v>10</v>
      </c>
      <c r="P23" s="169" t="str">
        <f t="shared" si="5"/>
        <v>ไม่มีจุดแข็ง</v>
      </c>
      <c r="Q23" s="174">
        <f t="shared" si="6"/>
        <v>36</v>
      </c>
      <c r="R23" s="164">
        <f t="shared" si="7"/>
        <v>36</v>
      </c>
      <c r="S23" s="170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>
      <c r="A24" s="184" t="s">
        <v>57</v>
      </c>
      <c r="B24" s="185">
        <f>input1!B24</f>
        <v>31</v>
      </c>
      <c r="C24" s="4" t="str">
        <f>input1!C24</f>
        <v>01170</v>
      </c>
      <c r="D24" s="5" t="str">
        <f>input1!D24</f>
        <v>เด็กหญิงพิมชนก  ธงชัย</v>
      </c>
      <c r="E24" s="6">
        <f>input1!E24</f>
        <v>2</v>
      </c>
      <c r="F24" s="69" t="str">
        <f t="shared" si="0"/>
        <v>หญิง</v>
      </c>
      <c r="G24" s="63">
        <f>input3!AF24</f>
        <v>6</v>
      </c>
      <c r="H24" s="153" t="str">
        <f t="shared" si="1"/>
        <v>ปกติ</v>
      </c>
      <c r="I24" s="156">
        <f>input3!AI24</f>
        <v>8</v>
      </c>
      <c r="J24" s="153" t="str">
        <f t="shared" si="2"/>
        <v>ปกติ</v>
      </c>
      <c r="K24" s="155">
        <f>input3!AM24</f>
        <v>7</v>
      </c>
      <c r="L24" s="153" t="str">
        <f t="shared" si="3"/>
        <v>ปกติ</v>
      </c>
      <c r="M24" s="156">
        <f>input3!AQ24</f>
        <v>6</v>
      </c>
      <c r="N24" s="153" t="str">
        <f t="shared" si="4"/>
        <v>ปกติ</v>
      </c>
      <c r="O24" s="155">
        <f>input3!AS24</f>
        <v>12</v>
      </c>
      <c r="P24" s="157" t="str">
        <f t="shared" si="5"/>
        <v>มีจุดแข็ง</v>
      </c>
      <c r="Q24" s="172">
        <f t="shared" si="6"/>
        <v>39</v>
      </c>
      <c r="R24" s="154">
        <f t="shared" si="7"/>
        <v>39</v>
      </c>
      <c r="S24" s="159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>
      <c r="A25" s="139" t="s">
        <v>58</v>
      </c>
      <c r="B25" s="185">
        <f>input1!B25</f>
        <v>31</v>
      </c>
      <c r="C25" s="4" t="str">
        <f>input1!C25</f>
        <v>01171</v>
      </c>
      <c r="D25" s="5" t="str">
        <f>input1!D25</f>
        <v>เด็กหญิงเมธาวี  พองผาลา</v>
      </c>
      <c r="E25" s="6">
        <f>input1!E25</f>
        <v>2</v>
      </c>
      <c r="F25" s="64" t="str">
        <f t="shared" si="0"/>
        <v>หญิง</v>
      </c>
      <c r="G25" s="65">
        <f>input3!AF25</f>
        <v>6</v>
      </c>
      <c r="H25" s="153" t="str">
        <f t="shared" si="1"/>
        <v>ปกติ</v>
      </c>
      <c r="I25" s="162">
        <f>input3!AI25</f>
        <v>8</v>
      </c>
      <c r="J25" s="153" t="str">
        <f t="shared" si="2"/>
        <v>ปกติ</v>
      </c>
      <c r="K25" s="161">
        <f>input3!AM25</f>
        <v>8</v>
      </c>
      <c r="L25" s="153" t="str">
        <f t="shared" si="3"/>
        <v>ปกติ</v>
      </c>
      <c r="M25" s="162">
        <f>input3!AQ25</f>
        <v>6</v>
      </c>
      <c r="N25" s="153" t="str">
        <f t="shared" si="4"/>
        <v>ปกติ</v>
      </c>
      <c r="O25" s="161">
        <f>input3!AS25</f>
        <v>12</v>
      </c>
      <c r="P25" s="157" t="str">
        <f t="shared" si="5"/>
        <v>มีจุดแข็ง</v>
      </c>
      <c r="Q25" s="173">
        <f t="shared" si="6"/>
        <v>40</v>
      </c>
      <c r="R25" s="160">
        <f t="shared" si="7"/>
        <v>40</v>
      </c>
      <c r="S25" s="159" t="str">
        <f t="shared" si="8"/>
        <v>ปกติ</v>
      </c>
    </row>
    <row r="26" spans="1:31" s="13" customFormat="1" ht="18" customHeight="1">
      <c r="A26" s="140" t="s">
        <v>59</v>
      </c>
      <c r="B26" s="185">
        <f>input1!B26</f>
        <v>31</v>
      </c>
      <c r="C26" s="4" t="str">
        <f>input1!C26</f>
        <v>01172</v>
      </c>
      <c r="D26" s="5" t="str">
        <f>input1!D26</f>
        <v>เด็กหญิงยุพิน  พิมพ์สระเกตุ</v>
      </c>
      <c r="E26" s="6">
        <f>input1!E26</f>
        <v>2</v>
      </c>
      <c r="F26" s="64" t="str">
        <f t="shared" si="0"/>
        <v>หญิง</v>
      </c>
      <c r="G26" s="63">
        <f>input3!AF26</f>
        <v>6</v>
      </c>
      <c r="H26" s="153" t="str">
        <f t="shared" si="1"/>
        <v>ปกติ</v>
      </c>
      <c r="I26" s="156">
        <f>input3!AI26</f>
        <v>6</v>
      </c>
      <c r="J26" s="153" t="str">
        <f t="shared" si="2"/>
        <v>ปกติ</v>
      </c>
      <c r="K26" s="155">
        <f>input3!AM26</f>
        <v>6</v>
      </c>
      <c r="L26" s="153" t="str">
        <f t="shared" si="3"/>
        <v>ปกติ</v>
      </c>
      <c r="M26" s="156">
        <f>input3!AQ26</f>
        <v>10</v>
      </c>
      <c r="N26" s="153" t="str">
        <f t="shared" si="4"/>
        <v>เสี่ยง/มีปัญหา</v>
      </c>
      <c r="O26" s="155">
        <f>input3!AS26</f>
        <v>13</v>
      </c>
      <c r="P26" s="157" t="str">
        <f t="shared" si="5"/>
        <v>มีจุดแข็ง</v>
      </c>
      <c r="Q26" s="173">
        <f t="shared" si="6"/>
        <v>41</v>
      </c>
      <c r="R26" s="160">
        <f t="shared" si="7"/>
        <v>41</v>
      </c>
      <c r="S26" s="159" t="str">
        <f t="shared" si="8"/>
        <v>ปกติ</v>
      </c>
    </row>
    <row r="27" spans="1:31" s="13" customFormat="1" ht="18" customHeight="1">
      <c r="A27" s="140" t="s">
        <v>0</v>
      </c>
      <c r="B27" s="185">
        <f>input1!B27</f>
        <v>31</v>
      </c>
      <c r="C27" s="4" t="str">
        <f>input1!C27</f>
        <v>01174</v>
      </c>
      <c r="D27" s="5" t="str">
        <f>input1!D27</f>
        <v>เด็กหญิงลลิตา  ทับทิมศรี</v>
      </c>
      <c r="E27" s="6">
        <f>input1!E27</f>
        <v>2</v>
      </c>
      <c r="F27" s="64" t="str">
        <f t="shared" ref="F27:F30" si="9">IF(E27=1,"ชาย",IF(E27=2,"หญิง","-"))</f>
        <v>หญิง</v>
      </c>
      <c r="G27" s="63">
        <f>input3!AF27</f>
        <v>6</v>
      </c>
      <c r="H27" s="153" t="str">
        <f t="shared" ref="H27:H30" si="10">IF(G27&gt;10,"เสี่ยง/มีปัญหา","ปกติ")</f>
        <v>ปกติ</v>
      </c>
      <c r="I27" s="156">
        <f>input3!AI27</f>
        <v>6</v>
      </c>
      <c r="J27" s="153" t="str">
        <f t="shared" ref="J27:J30" si="11">IF(I27&gt;9,"เสี่ยง/มีปัญหา","ปกติ")</f>
        <v>ปกติ</v>
      </c>
      <c r="K27" s="155">
        <f>input3!AM27</f>
        <v>7</v>
      </c>
      <c r="L27" s="153" t="str">
        <f t="shared" ref="L27:L30" si="12">IF(K27&gt;10,"เสี่ยง/มีปัญหา","ปกติ")</f>
        <v>ปกติ</v>
      </c>
      <c r="M27" s="156">
        <f>input3!AQ27</f>
        <v>7</v>
      </c>
      <c r="N27" s="153" t="str">
        <f t="shared" ref="N27:N30" si="13">IF(M27&gt;9,"เสี่ยง/มีปัญหา","ปกติ")</f>
        <v>ปกติ</v>
      </c>
      <c r="O27" s="155">
        <f>input3!AS27</f>
        <v>10</v>
      </c>
      <c r="P27" s="157" t="str">
        <f t="shared" ref="P27:P30" si="14">IF(O27&gt;10,"มีจุดแข็ง","ไม่มีจุดแข็ง")</f>
        <v>ไม่มีจุดแข็ง</v>
      </c>
      <c r="Q27" s="173">
        <f t="shared" ref="Q27:Q30" si="15">G27+I27+K27+M27+O27</f>
        <v>36</v>
      </c>
      <c r="R27" s="160">
        <f t="shared" ref="R27:R30" si="16">IF(Q27&lt;1,"-",Q27)</f>
        <v>36</v>
      </c>
      <c r="S27" s="159" t="str">
        <f t="shared" ref="S27:S30" si="17">IF(R27&gt;48,"เสี่ยง/มีปัญหา","ปกติ")</f>
        <v>ปกติ</v>
      </c>
    </row>
    <row r="28" spans="1:31" s="13" customFormat="1" ht="18" customHeight="1">
      <c r="A28" s="140" t="s">
        <v>1</v>
      </c>
      <c r="B28" s="185">
        <f>input1!B28</f>
        <v>31</v>
      </c>
      <c r="C28" s="4" t="str">
        <f>input1!C28</f>
        <v>01175</v>
      </c>
      <c r="D28" s="5" t="str">
        <f>input1!D28</f>
        <v>เด็กหญิงวรรณิษา  วงษ์จ่า</v>
      </c>
      <c r="E28" s="6">
        <f>input1!E28</f>
        <v>2</v>
      </c>
      <c r="F28" s="64" t="str">
        <f t="shared" si="9"/>
        <v>หญิง</v>
      </c>
      <c r="G28" s="63">
        <f>input3!AF28</f>
        <v>9</v>
      </c>
      <c r="H28" s="153" t="str">
        <f t="shared" si="10"/>
        <v>ปกติ</v>
      </c>
      <c r="I28" s="156">
        <f>input3!AI28</f>
        <v>5</v>
      </c>
      <c r="J28" s="153" t="str">
        <f t="shared" si="11"/>
        <v>ปกติ</v>
      </c>
      <c r="K28" s="155">
        <f>input3!AM28</f>
        <v>7</v>
      </c>
      <c r="L28" s="153" t="str">
        <f t="shared" si="12"/>
        <v>ปกติ</v>
      </c>
      <c r="M28" s="156">
        <f>input3!AQ28</f>
        <v>8</v>
      </c>
      <c r="N28" s="153" t="str">
        <f t="shared" si="13"/>
        <v>ปกติ</v>
      </c>
      <c r="O28" s="155">
        <f>input3!AS28</f>
        <v>12</v>
      </c>
      <c r="P28" s="157" t="str">
        <f t="shared" si="14"/>
        <v>มีจุดแข็ง</v>
      </c>
      <c r="Q28" s="173">
        <f t="shared" si="15"/>
        <v>41</v>
      </c>
      <c r="R28" s="160">
        <f t="shared" si="16"/>
        <v>41</v>
      </c>
      <c r="S28" s="159" t="str">
        <f t="shared" si="17"/>
        <v>ปกติ</v>
      </c>
    </row>
    <row r="29" spans="1:31" s="13" customFormat="1" ht="18" customHeight="1">
      <c r="A29" s="140" t="s">
        <v>2</v>
      </c>
      <c r="B29" s="185">
        <f>input1!B29</f>
        <v>31</v>
      </c>
      <c r="C29" s="4" t="str">
        <f>input1!C29</f>
        <v>01176</v>
      </c>
      <c r="D29" s="5" t="str">
        <f>input1!D29</f>
        <v>เด็กหญิงวราภรณ์  สมโภชน์</v>
      </c>
      <c r="E29" s="6">
        <f>input1!E29</f>
        <v>2</v>
      </c>
      <c r="F29" s="64" t="str">
        <f t="shared" si="9"/>
        <v>หญิง</v>
      </c>
      <c r="G29" s="63">
        <f>input3!AF29</f>
        <v>9</v>
      </c>
      <c r="H29" s="153" t="str">
        <f t="shared" si="10"/>
        <v>ปกติ</v>
      </c>
      <c r="I29" s="156">
        <f>input3!AI29</f>
        <v>8</v>
      </c>
      <c r="J29" s="153" t="str">
        <f t="shared" si="11"/>
        <v>ปกติ</v>
      </c>
      <c r="K29" s="155">
        <f>input3!AM29</f>
        <v>9</v>
      </c>
      <c r="L29" s="153" t="str">
        <f t="shared" si="12"/>
        <v>ปกติ</v>
      </c>
      <c r="M29" s="156">
        <f>input3!AQ29</f>
        <v>8</v>
      </c>
      <c r="N29" s="153" t="str">
        <f t="shared" si="13"/>
        <v>ปกติ</v>
      </c>
      <c r="O29" s="155">
        <f>input3!AS29</f>
        <v>10</v>
      </c>
      <c r="P29" s="157" t="str">
        <f t="shared" si="14"/>
        <v>ไม่มีจุดแข็ง</v>
      </c>
      <c r="Q29" s="173">
        <f t="shared" si="15"/>
        <v>44</v>
      </c>
      <c r="R29" s="160">
        <f t="shared" si="16"/>
        <v>44</v>
      </c>
      <c r="S29" s="159" t="str">
        <f t="shared" si="17"/>
        <v>ปกติ</v>
      </c>
    </row>
    <row r="30" spans="1:31" s="13" customFormat="1" ht="18" customHeight="1">
      <c r="A30" s="140" t="s">
        <v>3</v>
      </c>
      <c r="B30" s="185">
        <f>input1!B30</f>
        <v>31</v>
      </c>
      <c r="C30" s="4" t="str">
        <f>input1!C30</f>
        <v>01177</v>
      </c>
      <c r="D30" s="5" t="str">
        <f>input1!D30</f>
        <v>เด็กหญิงวิกานดา  ปรายยอดประเสริฐ</v>
      </c>
      <c r="E30" s="6">
        <f>input1!E30</f>
        <v>2</v>
      </c>
      <c r="F30" s="64" t="str">
        <f t="shared" si="9"/>
        <v>หญิง</v>
      </c>
      <c r="G30" s="63">
        <f>input3!AF30</f>
        <v>9</v>
      </c>
      <c r="H30" s="153" t="str">
        <f t="shared" si="10"/>
        <v>ปกติ</v>
      </c>
      <c r="I30" s="156">
        <f>input3!AI30</f>
        <v>5</v>
      </c>
      <c r="J30" s="153" t="str">
        <f t="shared" si="11"/>
        <v>ปกติ</v>
      </c>
      <c r="K30" s="155">
        <f>input3!AM30</f>
        <v>8</v>
      </c>
      <c r="L30" s="153" t="str">
        <f t="shared" si="12"/>
        <v>ปกติ</v>
      </c>
      <c r="M30" s="156">
        <f>input3!AQ30</f>
        <v>7</v>
      </c>
      <c r="N30" s="153" t="str">
        <f t="shared" si="13"/>
        <v>ปกติ</v>
      </c>
      <c r="O30" s="155">
        <f>input3!AS30</f>
        <v>10</v>
      </c>
      <c r="P30" s="157" t="str">
        <f t="shared" si="14"/>
        <v>ไม่มีจุดแข็ง</v>
      </c>
      <c r="Q30" s="173">
        <f t="shared" si="15"/>
        <v>39</v>
      </c>
      <c r="R30" s="160">
        <f t="shared" si="16"/>
        <v>39</v>
      </c>
      <c r="S30" s="159" t="str">
        <f t="shared" si="17"/>
        <v>ปกติ</v>
      </c>
    </row>
    <row r="31" spans="1:31" s="13" customFormat="1" ht="18" customHeight="1">
      <c r="A31" s="140" t="s">
        <v>4</v>
      </c>
      <c r="B31" s="185">
        <f>input1!B31</f>
        <v>31</v>
      </c>
      <c r="C31" s="4" t="str">
        <f>input1!C31</f>
        <v>01178</v>
      </c>
      <c r="D31" s="5" t="str">
        <f>input1!D31</f>
        <v>เด็กหญิงศศิวิมล  ข่มพัด</v>
      </c>
      <c r="E31" s="6">
        <f>input1!E31</f>
        <v>2</v>
      </c>
      <c r="F31" s="64" t="str">
        <f t="shared" ref="F31" si="18">IF(E31=1,"ชาย",IF(E31=2,"หญิง","-"))</f>
        <v>หญิง</v>
      </c>
      <c r="G31" s="63">
        <f>input3!AF31</f>
        <v>12</v>
      </c>
      <c r="H31" s="153" t="str">
        <f t="shared" ref="H31" si="19">IF(G31&gt;10,"เสี่ยง/มีปัญหา","ปกติ")</f>
        <v>เสี่ยง/มีปัญหา</v>
      </c>
      <c r="I31" s="156">
        <f>input3!AI31</f>
        <v>6</v>
      </c>
      <c r="J31" s="153" t="str">
        <f t="shared" ref="J31" si="20">IF(I31&gt;9,"เสี่ยง/มีปัญหา","ปกติ")</f>
        <v>ปกติ</v>
      </c>
      <c r="K31" s="155">
        <f>input3!AM31</f>
        <v>9</v>
      </c>
      <c r="L31" s="153" t="str">
        <f t="shared" ref="L31" si="21">IF(K31&gt;10,"เสี่ยง/มีปัญหา","ปกติ")</f>
        <v>ปกติ</v>
      </c>
      <c r="M31" s="156">
        <f>input3!AQ31</f>
        <v>6</v>
      </c>
      <c r="N31" s="153" t="str">
        <f t="shared" ref="N31" si="22">IF(M31&gt;9,"เสี่ยง/มีปัญหา","ปกติ")</f>
        <v>ปกติ</v>
      </c>
      <c r="O31" s="155">
        <f>input3!AS31</f>
        <v>13</v>
      </c>
      <c r="P31" s="157" t="str">
        <f t="shared" ref="P31" si="23">IF(O31&gt;10,"มีจุดแข็ง","ไม่มีจุดแข็ง")</f>
        <v>มีจุดแข็ง</v>
      </c>
      <c r="Q31" s="173">
        <f t="shared" ref="Q31" si="24">G31+I31+K31+M31+O31</f>
        <v>46</v>
      </c>
      <c r="R31" s="160">
        <f t="shared" ref="R31" si="25">IF(Q31&lt;1,"-",Q31)</f>
        <v>46</v>
      </c>
      <c r="S31" s="159" t="str">
        <f t="shared" ref="S31" si="26">IF(R31&gt;48,"เสี่ยง/มีปัญหา","ปกติ")</f>
        <v>ปกติ</v>
      </c>
    </row>
    <row r="32" spans="1:31" s="13" customFormat="1" ht="18" customHeight="1">
      <c r="A32" s="140" t="s">
        <v>5</v>
      </c>
      <c r="B32" s="185">
        <f>input1!B32</f>
        <v>31</v>
      </c>
      <c r="C32" s="4" t="str">
        <f>input1!C32</f>
        <v>01179</v>
      </c>
      <c r="D32" s="5" t="str">
        <f>input1!D32</f>
        <v>เด็กหญิงศุภรัตน์  ทองอ่อน</v>
      </c>
      <c r="E32" s="6">
        <f>input1!E32</f>
        <v>2</v>
      </c>
      <c r="F32" s="64" t="str">
        <f t="shared" ref="F32:F39" si="27">IF(E32=1,"ชาย",IF(E32=2,"หญิง","-"))</f>
        <v>หญิง</v>
      </c>
      <c r="G32" s="63">
        <f>input3!AF32</f>
        <v>8</v>
      </c>
      <c r="H32" s="153" t="str">
        <f t="shared" ref="H32:H39" si="28">IF(G32&gt;10,"เสี่ยง/มีปัญหา","ปกติ")</f>
        <v>ปกติ</v>
      </c>
      <c r="I32" s="156">
        <f>input3!AI32</f>
        <v>7</v>
      </c>
      <c r="J32" s="153" t="str">
        <f t="shared" ref="J32:J39" si="29">IF(I32&gt;9,"เสี่ยง/มีปัญหา","ปกติ")</f>
        <v>ปกติ</v>
      </c>
      <c r="K32" s="155">
        <f>input3!AM32</f>
        <v>7</v>
      </c>
      <c r="L32" s="153" t="str">
        <f t="shared" ref="L32:L39" si="30">IF(K32&gt;10,"เสี่ยง/มีปัญหา","ปกติ")</f>
        <v>ปกติ</v>
      </c>
      <c r="M32" s="156">
        <f>input3!AQ32</f>
        <v>8</v>
      </c>
      <c r="N32" s="153" t="str">
        <f t="shared" ref="N32:N39" si="31">IF(M32&gt;9,"เสี่ยง/มีปัญหา","ปกติ")</f>
        <v>ปกติ</v>
      </c>
      <c r="O32" s="155">
        <f>input3!AS32</f>
        <v>12</v>
      </c>
      <c r="P32" s="157" t="str">
        <f t="shared" ref="P32:P39" si="32">IF(O32&gt;10,"มีจุดแข็ง","ไม่มีจุดแข็ง")</f>
        <v>มีจุดแข็ง</v>
      </c>
      <c r="Q32" s="173">
        <f t="shared" ref="Q32:Q39" si="33">G32+I32+K32+M32+O32</f>
        <v>42</v>
      </c>
      <c r="R32" s="160">
        <f t="shared" ref="R32:R39" si="34">IF(Q32&lt;1,"-",Q32)</f>
        <v>42</v>
      </c>
      <c r="S32" s="159" t="str">
        <f t="shared" ref="S32:S39" si="35">IF(R32&gt;48,"เสี่ยง/มีปัญหา","ปกติ")</f>
        <v>ปกติ</v>
      </c>
    </row>
    <row r="33" spans="1:19" s="13" customFormat="1" ht="18" customHeight="1">
      <c r="A33" s="140" t="s">
        <v>6</v>
      </c>
      <c r="B33" s="185">
        <f>input1!B33</f>
        <v>31</v>
      </c>
      <c r="C33" s="4" t="str">
        <f>input1!C33</f>
        <v>01180</v>
      </c>
      <c r="D33" s="5" t="str">
        <f>input1!D33</f>
        <v>เด็กหญิงอรพรรณ  เลาคำ</v>
      </c>
      <c r="E33" s="6">
        <f>input1!E33</f>
        <v>2</v>
      </c>
      <c r="F33" s="64" t="str">
        <f t="shared" si="27"/>
        <v>หญิง</v>
      </c>
      <c r="G33" s="63">
        <f>input3!AF33</f>
        <v>6</v>
      </c>
      <c r="H33" s="153" t="str">
        <f t="shared" si="28"/>
        <v>ปกติ</v>
      </c>
      <c r="I33" s="156">
        <f>input3!AI33</f>
        <v>8</v>
      </c>
      <c r="J33" s="153" t="str">
        <f t="shared" si="29"/>
        <v>ปกติ</v>
      </c>
      <c r="K33" s="155">
        <f>input3!AM33</f>
        <v>7</v>
      </c>
      <c r="L33" s="153" t="str">
        <f t="shared" si="30"/>
        <v>ปกติ</v>
      </c>
      <c r="M33" s="156">
        <f>input3!AQ33</f>
        <v>8</v>
      </c>
      <c r="N33" s="153" t="str">
        <f t="shared" si="31"/>
        <v>ปกติ</v>
      </c>
      <c r="O33" s="155">
        <f>input3!AS33</f>
        <v>10</v>
      </c>
      <c r="P33" s="157" t="str">
        <f t="shared" si="32"/>
        <v>ไม่มีจุดแข็ง</v>
      </c>
      <c r="Q33" s="173">
        <f t="shared" si="33"/>
        <v>39</v>
      </c>
      <c r="R33" s="160">
        <f t="shared" si="34"/>
        <v>39</v>
      </c>
      <c r="S33" s="159" t="str">
        <f t="shared" si="35"/>
        <v>ปกติ</v>
      </c>
    </row>
    <row r="34" spans="1:19" s="13" customFormat="1" ht="18" customHeight="1">
      <c r="A34" s="140" t="s">
        <v>7</v>
      </c>
      <c r="B34" s="185">
        <f>input1!B34</f>
        <v>31</v>
      </c>
      <c r="C34" s="4" t="str">
        <f>input1!C34</f>
        <v>01311</v>
      </c>
      <c r="D34" s="5" t="str">
        <f>input1!D34</f>
        <v>เด็กหญิงนลินี  พูกันแก้ว</v>
      </c>
      <c r="E34" s="6">
        <f>input1!E34</f>
        <v>2</v>
      </c>
      <c r="F34" s="64" t="str">
        <f t="shared" si="27"/>
        <v>หญิง</v>
      </c>
      <c r="G34" s="63">
        <f>input3!AF34</f>
        <v>7</v>
      </c>
      <c r="H34" s="153" t="str">
        <f t="shared" si="28"/>
        <v>ปกติ</v>
      </c>
      <c r="I34" s="156">
        <f>input3!AI34</f>
        <v>9</v>
      </c>
      <c r="J34" s="153" t="str">
        <f t="shared" si="29"/>
        <v>ปกติ</v>
      </c>
      <c r="K34" s="155">
        <f>input3!AM34</f>
        <v>10</v>
      </c>
      <c r="L34" s="153" t="str">
        <f t="shared" si="30"/>
        <v>ปกติ</v>
      </c>
      <c r="M34" s="156">
        <f>input3!AQ34</f>
        <v>8</v>
      </c>
      <c r="N34" s="153" t="str">
        <f t="shared" si="31"/>
        <v>ปกติ</v>
      </c>
      <c r="O34" s="155">
        <f>input3!AS34</f>
        <v>11</v>
      </c>
      <c r="P34" s="157" t="str">
        <f t="shared" si="32"/>
        <v>มีจุดแข็ง</v>
      </c>
      <c r="Q34" s="173">
        <f t="shared" si="33"/>
        <v>45</v>
      </c>
      <c r="R34" s="160">
        <f t="shared" si="34"/>
        <v>45</v>
      </c>
      <c r="S34" s="159" t="str">
        <f t="shared" si="35"/>
        <v>ปกติ</v>
      </c>
    </row>
    <row r="35" spans="1:19" s="13" customFormat="1" ht="18" customHeight="1">
      <c r="A35" s="140" t="s">
        <v>8</v>
      </c>
      <c r="B35" s="185">
        <f>input1!B35</f>
        <v>31</v>
      </c>
      <c r="C35" s="4">
        <f>input1!C35</f>
        <v>0</v>
      </c>
      <c r="D35" s="5" t="str">
        <f>input1!D35</f>
        <v>เด็กหญิงทรายแก้ว   ภูริบริบูรณ์</v>
      </c>
      <c r="E35" s="6">
        <f>input1!E35</f>
        <v>2</v>
      </c>
      <c r="F35" s="64" t="str">
        <f t="shared" si="27"/>
        <v>หญิง</v>
      </c>
      <c r="G35" s="63">
        <f>input3!AF35</f>
        <v>8</v>
      </c>
      <c r="H35" s="153" t="str">
        <f t="shared" si="28"/>
        <v>ปกติ</v>
      </c>
      <c r="I35" s="156">
        <f>input3!AI35</f>
        <v>9</v>
      </c>
      <c r="J35" s="153" t="str">
        <f t="shared" si="29"/>
        <v>ปกติ</v>
      </c>
      <c r="K35" s="155">
        <f>input3!AM35</f>
        <v>10</v>
      </c>
      <c r="L35" s="153" t="str">
        <f t="shared" si="30"/>
        <v>ปกติ</v>
      </c>
      <c r="M35" s="156">
        <f>input3!AQ35</f>
        <v>8</v>
      </c>
      <c r="N35" s="153" t="str">
        <f t="shared" si="31"/>
        <v>ปกติ</v>
      </c>
      <c r="O35" s="155">
        <f>input3!AS35</f>
        <v>11</v>
      </c>
      <c r="P35" s="157" t="str">
        <f t="shared" si="32"/>
        <v>มีจุดแข็ง</v>
      </c>
      <c r="Q35" s="173">
        <f t="shared" si="33"/>
        <v>46</v>
      </c>
      <c r="R35" s="160">
        <f t="shared" si="34"/>
        <v>46</v>
      </c>
      <c r="S35" s="159" t="str">
        <f t="shared" si="35"/>
        <v>ปกติ</v>
      </c>
    </row>
    <row r="36" spans="1:19" s="13" customFormat="1" ht="18" customHeight="1">
      <c r="A36" s="140" t="s">
        <v>9</v>
      </c>
      <c r="B36" s="185" t="e">
        <f>input1!#REF!</f>
        <v>#REF!</v>
      </c>
      <c r="C36" s="4" t="e">
        <f>input1!#REF!</f>
        <v>#REF!</v>
      </c>
      <c r="D36" s="5" t="e">
        <f>input1!#REF!</f>
        <v>#REF!</v>
      </c>
      <c r="E36" s="6" t="e">
        <f>input1!#REF!</f>
        <v>#REF!</v>
      </c>
      <c r="F36" s="64" t="e">
        <f t="shared" si="27"/>
        <v>#REF!</v>
      </c>
      <c r="G36" s="63" t="e">
        <f>input3!#REF!</f>
        <v>#REF!</v>
      </c>
      <c r="H36" s="153" t="e">
        <f t="shared" si="28"/>
        <v>#REF!</v>
      </c>
      <c r="I36" s="156" t="e">
        <f>input3!#REF!</f>
        <v>#REF!</v>
      </c>
      <c r="J36" s="153" t="e">
        <f t="shared" si="29"/>
        <v>#REF!</v>
      </c>
      <c r="K36" s="155" t="e">
        <f>input3!#REF!</f>
        <v>#REF!</v>
      </c>
      <c r="L36" s="153" t="e">
        <f t="shared" si="30"/>
        <v>#REF!</v>
      </c>
      <c r="M36" s="156" t="e">
        <f>input3!#REF!</f>
        <v>#REF!</v>
      </c>
      <c r="N36" s="153" t="e">
        <f t="shared" si="31"/>
        <v>#REF!</v>
      </c>
      <c r="O36" s="155" t="e">
        <f>input3!#REF!</f>
        <v>#REF!</v>
      </c>
      <c r="P36" s="157" t="e">
        <f t="shared" si="32"/>
        <v>#REF!</v>
      </c>
      <c r="Q36" s="173" t="e">
        <f t="shared" si="33"/>
        <v>#REF!</v>
      </c>
      <c r="R36" s="160" t="e">
        <f t="shared" si="34"/>
        <v>#REF!</v>
      </c>
      <c r="S36" s="159" t="e">
        <f t="shared" si="35"/>
        <v>#REF!</v>
      </c>
    </row>
    <row r="37" spans="1:19" s="13" customFormat="1" ht="18" customHeight="1">
      <c r="A37" s="140" t="s">
        <v>10</v>
      </c>
      <c r="B37" s="185" t="e">
        <f>input1!#REF!</f>
        <v>#REF!</v>
      </c>
      <c r="C37" s="4" t="e">
        <f>input1!#REF!</f>
        <v>#REF!</v>
      </c>
      <c r="D37" s="5" t="e">
        <f>input1!#REF!</f>
        <v>#REF!</v>
      </c>
      <c r="E37" s="6" t="e">
        <f>input1!#REF!</f>
        <v>#REF!</v>
      </c>
      <c r="F37" s="64" t="e">
        <f t="shared" si="27"/>
        <v>#REF!</v>
      </c>
      <c r="G37" s="63" t="e">
        <f>input3!#REF!</f>
        <v>#REF!</v>
      </c>
      <c r="H37" s="153" t="e">
        <f t="shared" si="28"/>
        <v>#REF!</v>
      </c>
      <c r="I37" s="156" t="e">
        <f>input3!#REF!</f>
        <v>#REF!</v>
      </c>
      <c r="J37" s="153" t="e">
        <f t="shared" si="29"/>
        <v>#REF!</v>
      </c>
      <c r="K37" s="155" t="e">
        <f>input3!#REF!</f>
        <v>#REF!</v>
      </c>
      <c r="L37" s="153" t="e">
        <f t="shared" si="30"/>
        <v>#REF!</v>
      </c>
      <c r="M37" s="156" t="e">
        <f>input3!#REF!</f>
        <v>#REF!</v>
      </c>
      <c r="N37" s="153" t="e">
        <f t="shared" si="31"/>
        <v>#REF!</v>
      </c>
      <c r="O37" s="155" t="e">
        <f>input3!#REF!</f>
        <v>#REF!</v>
      </c>
      <c r="P37" s="157" t="e">
        <f t="shared" si="32"/>
        <v>#REF!</v>
      </c>
      <c r="Q37" s="173" t="e">
        <f t="shared" si="33"/>
        <v>#REF!</v>
      </c>
      <c r="R37" s="160" t="e">
        <f t="shared" si="34"/>
        <v>#REF!</v>
      </c>
      <c r="S37" s="159" t="e">
        <f t="shared" si="35"/>
        <v>#REF!</v>
      </c>
    </row>
    <row r="38" spans="1:19" s="13" customFormat="1" ht="18" customHeight="1">
      <c r="A38" s="140" t="s">
        <v>11</v>
      </c>
      <c r="B38" s="185" t="e">
        <f>input1!#REF!</f>
        <v>#REF!</v>
      </c>
      <c r="C38" s="4" t="e">
        <f>input1!#REF!</f>
        <v>#REF!</v>
      </c>
      <c r="D38" s="5" t="e">
        <f>input1!#REF!</f>
        <v>#REF!</v>
      </c>
      <c r="E38" s="6" t="e">
        <f>input1!#REF!</f>
        <v>#REF!</v>
      </c>
      <c r="F38" s="64" t="e">
        <f t="shared" si="27"/>
        <v>#REF!</v>
      </c>
      <c r="G38" s="63" t="e">
        <f>input3!#REF!</f>
        <v>#REF!</v>
      </c>
      <c r="H38" s="153" t="e">
        <f t="shared" si="28"/>
        <v>#REF!</v>
      </c>
      <c r="I38" s="156" t="e">
        <f>input3!#REF!</f>
        <v>#REF!</v>
      </c>
      <c r="J38" s="153" t="e">
        <f t="shared" si="29"/>
        <v>#REF!</v>
      </c>
      <c r="K38" s="155" t="e">
        <f>input3!#REF!</f>
        <v>#REF!</v>
      </c>
      <c r="L38" s="153" t="e">
        <f t="shared" si="30"/>
        <v>#REF!</v>
      </c>
      <c r="M38" s="156" t="e">
        <f>input3!#REF!</f>
        <v>#REF!</v>
      </c>
      <c r="N38" s="153" t="e">
        <f t="shared" si="31"/>
        <v>#REF!</v>
      </c>
      <c r="O38" s="155" t="e">
        <f>input3!#REF!</f>
        <v>#REF!</v>
      </c>
      <c r="P38" s="157" t="e">
        <f t="shared" si="32"/>
        <v>#REF!</v>
      </c>
      <c r="Q38" s="173" t="e">
        <f t="shared" si="33"/>
        <v>#REF!</v>
      </c>
      <c r="R38" s="160" t="e">
        <f t="shared" si="34"/>
        <v>#REF!</v>
      </c>
      <c r="S38" s="159" t="e">
        <f t="shared" si="35"/>
        <v>#REF!</v>
      </c>
    </row>
    <row r="39" spans="1:19" s="13" customFormat="1" ht="18" customHeight="1">
      <c r="A39" s="140" t="s">
        <v>12</v>
      </c>
      <c r="B39" s="185" t="e">
        <f>input1!#REF!</f>
        <v>#REF!</v>
      </c>
      <c r="C39" s="4" t="e">
        <f>input1!#REF!</f>
        <v>#REF!</v>
      </c>
      <c r="D39" s="5" t="e">
        <f>input1!#REF!</f>
        <v>#REF!</v>
      </c>
      <c r="E39" s="6" t="e">
        <f>input1!#REF!</f>
        <v>#REF!</v>
      </c>
      <c r="F39" s="64" t="e">
        <f t="shared" si="27"/>
        <v>#REF!</v>
      </c>
      <c r="G39" s="63" t="e">
        <f>input3!#REF!</f>
        <v>#REF!</v>
      </c>
      <c r="H39" s="153" t="e">
        <f t="shared" si="28"/>
        <v>#REF!</v>
      </c>
      <c r="I39" s="156" t="e">
        <f>input3!#REF!</f>
        <v>#REF!</v>
      </c>
      <c r="J39" s="153" t="e">
        <f t="shared" si="29"/>
        <v>#REF!</v>
      </c>
      <c r="K39" s="155" t="e">
        <f>input3!#REF!</f>
        <v>#REF!</v>
      </c>
      <c r="L39" s="153" t="e">
        <f t="shared" si="30"/>
        <v>#REF!</v>
      </c>
      <c r="M39" s="156" t="e">
        <f>input3!#REF!</f>
        <v>#REF!</v>
      </c>
      <c r="N39" s="153" t="e">
        <f t="shared" si="31"/>
        <v>#REF!</v>
      </c>
      <c r="O39" s="155" t="e">
        <f>input3!#REF!</f>
        <v>#REF!</v>
      </c>
      <c r="P39" s="157" t="e">
        <f t="shared" si="32"/>
        <v>#REF!</v>
      </c>
      <c r="Q39" s="173" t="e">
        <f t="shared" si="33"/>
        <v>#REF!</v>
      </c>
      <c r="R39" s="160" t="e">
        <f t="shared" si="34"/>
        <v>#REF!</v>
      </c>
      <c r="S39" s="159" t="e">
        <f t="shared" si="35"/>
        <v>#REF!</v>
      </c>
    </row>
    <row r="41" spans="1:19" ht="21">
      <c r="C41" s="70" t="s">
        <v>47</v>
      </c>
      <c r="D41" s="70"/>
      <c r="E41" s="51"/>
      <c r="F41" s="71"/>
      <c r="G41" s="70"/>
      <c r="H41" s="70"/>
    </row>
    <row r="42" spans="1:19" ht="21">
      <c r="C42" s="51"/>
      <c r="D42" s="51" t="s">
        <v>48</v>
      </c>
      <c r="E42" s="51"/>
      <c r="F42" s="51" t="s">
        <v>48</v>
      </c>
      <c r="G42" s="51"/>
      <c r="H42" s="51"/>
    </row>
  </sheetData>
  <mergeCells count="3">
    <mergeCell ref="A1:F1"/>
    <mergeCell ref="H1:S1"/>
    <mergeCell ref="A2:F2"/>
  </mergeCells>
  <phoneticPr fontId="0" type="noConversion"/>
  <printOptions horizontalCentered="1"/>
  <pageMargins left="0.35433070866141736" right="0.55118110236220474" top="0.78740157480314965" bottom="0.98425196850393704" header="0.51181102362204722" footer="0.51181102362204722"/>
  <pageSetup paperSize="9" scale="70" orientation="landscape" horizontalDpi="4294967293" verticalDpi="36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38"/>
  <sheetViews>
    <sheetView view="pageBreakPreview" zoomScale="70" zoomScaleNormal="100" zoomScaleSheetLayoutView="70" workbookViewId="0">
      <selection activeCell="A2" sqref="A2:F2"/>
    </sheetView>
  </sheetViews>
  <sheetFormatPr defaultRowHeight="22.5" customHeight="1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hidden="1" customWidth="1"/>
    <col min="8" max="8" width="13.5703125" style="2" customWidth="1"/>
    <col min="9" max="9" width="4.42578125" style="2" hidden="1" customWidth="1"/>
    <col min="10" max="10" width="14.5703125" style="2" customWidth="1"/>
    <col min="11" max="11" width="4.42578125" style="2" hidden="1" customWidth="1"/>
    <col min="12" max="12" width="13.5703125" style="2" customWidth="1"/>
    <col min="13" max="13" width="4.42578125" style="2" hidden="1" customWidth="1"/>
    <col min="14" max="14" width="13.5703125" style="2" customWidth="1"/>
    <col min="15" max="15" width="4.42578125" style="2" hidden="1" customWidth="1"/>
    <col min="16" max="16" width="13.5703125" style="2" customWidth="1"/>
    <col min="17" max="18" width="4" style="2" hidden="1" customWidth="1"/>
    <col min="19" max="19" width="14.28515625" style="2" customWidth="1"/>
    <col min="20" max="16384" width="9.140625" style="2"/>
  </cols>
  <sheetData>
    <row r="1" spans="1:19" ht="22.5" customHeight="1" thickBot="1">
      <c r="A1" s="253" t="s">
        <v>26</v>
      </c>
      <c r="B1" s="254"/>
      <c r="C1" s="254"/>
      <c r="D1" s="254"/>
      <c r="E1" s="254"/>
      <c r="F1" s="255"/>
      <c r="G1"/>
      <c r="H1" s="253" t="s">
        <v>46</v>
      </c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5"/>
    </row>
    <row r="2" spans="1:19" ht="22.5" customHeight="1" thickBot="1">
      <c r="A2" s="281" t="s">
        <v>150</v>
      </c>
      <c r="B2" s="282"/>
      <c r="C2" s="282"/>
      <c r="D2" s="282"/>
      <c r="E2" s="282"/>
      <c r="F2" s="283"/>
      <c r="G2"/>
      <c r="H2" s="142" t="s">
        <v>37</v>
      </c>
      <c r="I2" s="51"/>
      <c r="J2" s="142" t="s">
        <v>38</v>
      </c>
      <c r="K2" s="51"/>
      <c r="L2" s="142" t="s">
        <v>39</v>
      </c>
      <c r="M2" s="51"/>
      <c r="N2" s="142" t="s">
        <v>40</v>
      </c>
      <c r="O2" s="51"/>
      <c r="P2" s="142" t="s">
        <v>41</v>
      </c>
      <c r="Q2" s="51"/>
      <c r="R2" s="51"/>
      <c r="S2" s="142" t="s">
        <v>86</v>
      </c>
    </row>
    <row r="3" spans="1:19" ht="22.5" customHeight="1" thickBot="1">
      <c r="A3" s="182" t="s">
        <v>21</v>
      </c>
      <c r="B3" s="183" t="s">
        <v>20</v>
      </c>
      <c r="C3" s="1" t="s">
        <v>22</v>
      </c>
      <c r="D3" s="3" t="s">
        <v>23</v>
      </c>
      <c r="E3" s="1" t="s">
        <v>24</v>
      </c>
      <c r="F3" s="3" t="s">
        <v>24</v>
      </c>
      <c r="G3"/>
      <c r="H3" s="59" t="s">
        <v>36</v>
      </c>
      <c r="I3" s="143" t="s">
        <v>35</v>
      </c>
      <c r="J3" s="3" t="s">
        <v>36</v>
      </c>
      <c r="K3" s="60" t="s">
        <v>35</v>
      </c>
      <c r="L3" s="59" t="s">
        <v>36</v>
      </c>
      <c r="M3" s="143" t="s">
        <v>35</v>
      </c>
      <c r="N3" s="3" t="s">
        <v>36</v>
      </c>
      <c r="O3" s="60" t="s">
        <v>35</v>
      </c>
      <c r="P3" s="53" t="s">
        <v>36</v>
      </c>
      <c r="Q3" s="61"/>
      <c r="R3" s="143" t="s">
        <v>35</v>
      </c>
      <c r="S3" s="3" t="s">
        <v>36</v>
      </c>
    </row>
    <row r="4" spans="1:19" s="13" customFormat="1" ht="22.5" customHeight="1">
      <c r="A4" s="184" t="s">
        <v>66</v>
      </c>
      <c r="B4" s="185">
        <f>input1!B4</f>
        <v>31</v>
      </c>
      <c r="C4" s="4" t="str">
        <f>input1!C4</f>
        <v>01144</v>
      </c>
      <c r="D4" s="5" t="str">
        <f>input1!D4</f>
        <v>เด็กชายเจมส์พล  ศรีอินทร์</v>
      </c>
      <c r="E4" s="6">
        <f>input1!E4</f>
        <v>1</v>
      </c>
      <c r="F4" s="62" t="str">
        <f>IF(E4=1,"ชาย",IF(E4=2,"หญิง","-"))</f>
        <v>ชาย</v>
      </c>
      <c r="G4" s="63">
        <f>(equal1!G4+equal2!G4+equal3!G4)/3</f>
        <v>6.666666666666667</v>
      </c>
      <c r="H4" s="153" t="str">
        <f>IF(G4&gt;10,"เสี่ยง/มีปัญหา","ปกติ")</f>
        <v>ปกติ</v>
      </c>
      <c r="I4" s="172">
        <f>(equal1!I4+equal2!I4+equal3!I4)/3</f>
        <v>7.666666666666667</v>
      </c>
      <c r="J4" s="153" t="str">
        <f>IF(I4&gt;9,"เสี่ยง/มีปัญหา","ปกติ")</f>
        <v>ปกติ</v>
      </c>
      <c r="K4" s="171">
        <f>(equal1!K4+equal2!K4+equal3!K4)/3</f>
        <v>8.3333333333333339</v>
      </c>
      <c r="L4" s="153" t="str">
        <f>IF(K4&gt;10,"เสี่ยง/มีปัญหา","ปกติ")</f>
        <v>ปกติ</v>
      </c>
      <c r="M4" s="155">
        <f>(equal1!M4+equal2!M4+equal3!M4)/3</f>
        <v>6.666666666666667</v>
      </c>
      <c r="N4" s="153" t="str">
        <f>IF(M4&gt;9,"เสี่ยง/มีปัญหา","ปกติ")</f>
        <v>ปกติ</v>
      </c>
      <c r="O4" s="155">
        <f>(equal1!O4+equal2!O4+equal3!O4)/3</f>
        <v>10</v>
      </c>
      <c r="P4" s="157" t="str">
        <f>IF(O4&gt;10,"มีจุดแข็ง","ไม่มีจุดแข็ง")</f>
        <v>ไม่มีจุดแข็ง</v>
      </c>
      <c r="Q4" s="158">
        <f>G4+I4+K4+M4+O4</f>
        <v>39.333333333333336</v>
      </c>
      <c r="R4" s="156">
        <f>IF(Q4&lt;1,"-",Q4)</f>
        <v>39.333333333333336</v>
      </c>
      <c r="S4" s="159" t="str">
        <f>IF(R4&gt;48,"เสี่ยง/มีปัญหา","ปกติ")</f>
        <v>ปกติ</v>
      </c>
    </row>
    <row r="5" spans="1:19" s="13" customFormat="1" ht="22.5" customHeight="1">
      <c r="A5" s="184" t="s">
        <v>67</v>
      </c>
      <c r="B5" s="185">
        <f>input1!B5</f>
        <v>31</v>
      </c>
      <c r="C5" s="4" t="str">
        <f>input1!C5</f>
        <v>01146</v>
      </c>
      <c r="D5" s="5" t="str">
        <f>input1!D5</f>
        <v>เด็กชายธนวัฒน์  พันธ์เกตุกิจ</v>
      </c>
      <c r="E5" s="6">
        <f>input1!E5</f>
        <v>1</v>
      </c>
      <c r="F5" s="64" t="str">
        <f t="shared" ref="F5:F26" si="0">IF(E5=1,"ชาย",IF(E5=2,"หญิง","-"))</f>
        <v>ชาย</v>
      </c>
      <c r="G5" s="65">
        <f>input1!AF5</f>
        <v>10</v>
      </c>
      <c r="H5" s="153" t="str">
        <f t="shared" ref="H5:H26" si="1">IF(G5&gt;10,"เสี่ยง/มีปัญหา","ปกติ")</f>
        <v>ปกติ</v>
      </c>
      <c r="I5" s="172">
        <f>(equal1!I5+equal2!I5+equal3!I5)/3</f>
        <v>9</v>
      </c>
      <c r="J5" s="153" t="str">
        <f t="shared" ref="J5:J26" si="2">IF(I5&gt;9,"เสี่ยง/มีปัญหา","ปกติ")</f>
        <v>ปกติ</v>
      </c>
      <c r="K5" s="155">
        <f>(equal1!K5+equal2!K5+equal3!K5)/3</f>
        <v>9</v>
      </c>
      <c r="L5" s="153" t="str">
        <f t="shared" ref="L5:L26" si="3">IF(K5&gt;10,"เสี่ยง/มีปัญหา","ปกติ")</f>
        <v>ปกติ</v>
      </c>
      <c r="M5" s="155">
        <f>(equal1!M5+equal2!M5+equal3!M5)/3</f>
        <v>6.333333333333333</v>
      </c>
      <c r="N5" s="153" t="str">
        <f t="shared" ref="N5:N26" si="4">IF(M5&gt;9,"เสี่ยง/มีปัญหา","ปกติ")</f>
        <v>ปกติ</v>
      </c>
      <c r="O5" s="155">
        <f>(equal1!O5+equal2!O5+equal3!O5)/3</f>
        <v>10.666666666666666</v>
      </c>
      <c r="P5" s="157" t="str">
        <f t="shared" ref="P5:P26" si="5">IF(O5&gt;10,"มีจุดแข็ง","ไม่มีจุดแข็ง")</f>
        <v>มีจุดแข็ง</v>
      </c>
      <c r="Q5" s="163">
        <f t="shared" ref="Q5:Q26" si="6">G5+I5+K5+M5+O5</f>
        <v>45</v>
      </c>
      <c r="R5" s="162">
        <f t="shared" ref="R5:R26" si="7">IF(Q5&lt;1,"-",Q5)</f>
        <v>45</v>
      </c>
      <c r="S5" s="159" t="str">
        <f t="shared" ref="S5:S26" si="8">IF(R5&gt;48,"เสี่ยง/มีปัญหา","ปกติ")</f>
        <v>ปกติ</v>
      </c>
    </row>
    <row r="6" spans="1:19" s="13" customFormat="1" ht="22.5" customHeight="1">
      <c r="A6" s="184" t="s">
        <v>68</v>
      </c>
      <c r="B6" s="185">
        <f>input1!B6</f>
        <v>31</v>
      </c>
      <c r="C6" s="4" t="str">
        <f>input1!C6</f>
        <v>01147</v>
      </c>
      <c r="D6" s="5" t="str">
        <f>input1!D6</f>
        <v>เด็กชายธนากร  เขียวเล็ก</v>
      </c>
      <c r="E6" s="6">
        <f>input1!E6</f>
        <v>1</v>
      </c>
      <c r="F6" s="64" t="str">
        <f t="shared" si="0"/>
        <v>ชาย</v>
      </c>
      <c r="G6" s="65">
        <f>input1!AF6</f>
        <v>8</v>
      </c>
      <c r="H6" s="153" t="str">
        <f t="shared" si="1"/>
        <v>ปกติ</v>
      </c>
      <c r="I6" s="172">
        <f>(equal1!I6+equal2!I6+equal3!I6)/3</f>
        <v>7.666666666666667</v>
      </c>
      <c r="J6" s="153" t="str">
        <f t="shared" si="2"/>
        <v>ปกติ</v>
      </c>
      <c r="K6" s="155">
        <f>(equal1!K6+equal2!K6+equal3!K6)/3</f>
        <v>10.333333333333334</v>
      </c>
      <c r="L6" s="153" t="str">
        <f t="shared" si="3"/>
        <v>เสี่ยง/มีปัญหา</v>
      </c>
      <c r="M6" s="155">
        <f>(equal1!M6+equal2!M6+equal3!M6)/3</f>
        <v>8.3333333333333339</v>
      </c>
      <c r="N6" s="153" t="str">
        <f t="shared" si="4"/>
        <v>ปกติ</v>
      </c>
      <c r="O6" s="155">
        <f>(equal1!O6+equal2!O6+equal3!O6)/3</f>
        <v>9</v>
      </c>
      <c r="P6" s="157" t="str">
        <f t="shared" si="5"/>
        <v>ไม่มีจุดแข็ง</v>
      </c>
      <c r="Q6" s="163">
        <f t="shared" si="6"/>
        <v>43.333333333333336</v>
      </c>
      <c r="R6" s="162">
        <f t="shared" si="7"/>
        <v>43.333333333333336</v>
      </c>
      <c r="S6" s="159" t="str">
        <f t="shared" si="8"/>
        <v>ปกติ</v>
      </c>
    </row>
    <row r="7" spans="1:19" s="13" customFormat="1" ht="22.5" customHeight="1">
      <c r="A7" s="184" t="s">
        <v>69</v>
      </c>
      <c r="B7" s="185">
        <f>input1!B7</f>
        <v>31</v>
      </c>
      <c r="C7" s="4" t="str">
        <f>input1!C7</f>
        <v>01148</v>
      </c>
      <c r="D7" s="5" t="str">
        <f>input1!D7</f>
        <v>เด็กชายธีระวัฒน์  คุ้มวงษ์</v>
      </c>
      <c r="E7" s="6">
        <f>input1!E7</f>
        <v>1</v>
      </c>
      <c r="F7" s="64" t="str">
        <f t="shared" si="0"/>
        <v>ชาย</v>
      </c>
      <c r="G7" s="65" t="str">
        <f>input1!AF7</f>
        <v>0</v>
      </c>
      <c r="H7" s="153" t="str">
        <f t="shared" si="1"/>
        <v>เสี่ยง/มีปัญหา</v>
      </c>
      <c r="I7" s="172">
        <f>(equal1!I7+equal2!I7+equal3!I7)/3</f>
        <v>0</v>
      </c>
      <c r="J7" s="153" t="str">
        <f t="shared" si="2"/>
        <v>ปกติ</v>
      </c>
      <c r="K7" s="155">
        <f>(equal1!K7+equal2!K7+equal3!K7)/3</f>
        <v>0</v>
      </c>
      <c r="L7" s="153" t="str">
        <f t="shared" si="3"/>
        <v>ปกติ</v>
      </c>
      <c r="M7" s="155">
        <f>(equal1!M7+equal2!M7+equal3!M7)/3</f>
        <v>0</v>
      </c>
      <c r="N7" s="153" t="str">
        <f t="shared" si="4"/>
        <v>ปกติ</v>
      </c>
      <c r="O7" s="155">
        <f>(equal1!O7+equal2!O7+equal3!O7)/3</f>
        <v>0</v>
      </c>
      <c r="P7" s="157" t="str">
        <f t="shared" si="5"/>
        <v>ไม่มีจุดแข็ง</v>
      </c>
      <c r="Q7" s="163">
        <f t="shared" si="6"/>
        <v>0</v>
      </c>
      <c r="R7" s="162" t="str">
        <f t="shared" si="7"/>
        <v>-</v>
      </c>
      <c r="S7" s="159" t="str">
        <f t="shared" si="8"/>
        <v>เสี่ยง/มีปัญหา</v>
      </c>
    </row>
    <row r="8" spans="1:19" s="13" customFormat="1" ht="22.5" customHeight="1" thickBot="1">
      <c r="A8" s="184" t="s">
        <v>70</v>
      </c>
      <c r="B8" s="186">
        <f>input1!B8</f>
        <v>31</v>
      </c>
      <c r="C8" s="55" t="str">
        <f>input1!C8</f>
        <v>01149</v>
      </c>
      <c r="D8" s="56" t="str">
        <f>input1!D8</f>
        <v>เด็กชายนวพล  นวลจันทร์</v>
      </c>
      <c r="E8" s="57">
        <f>input1!E8</f>
        <v>1</v>
      </c>
      <c r="F8" s="66" t="str">
        <f t="shared" si="0"/>
        <v>ชาย</v>
      </c>
      <c r="G8" s="67">
        <f>input1!AF8</f>
        <v>6</v>
      </c>
      <c r="H8" s="168" t="str">
        <f t="shared" si="1"/>
        <v>ปกติ</v>
      </c>
      <c r="I8" s="174">
        <f>(equal1!I8+equal2!I8+equal3!I8)/3</f>
        <v>8</v>
      </c>
      <c r="J8" s="168" t="str">
        <f t="shared" si="2"/>
        <v>ปกติ</v>
      </c>
      <c r="K8" s="165">
        <f>(equal1!K8+equal2!K8+equal3!K8)/3</f>
        <v>7.666666666666667</v>
      </c>
      <c r="L8" s="168" t="str">
        <f t="shared" si="3"/>
        <v>ปกติ</v>
      </c>
      <c r="M8" s="165">
        <f>(equal1!M8+equal2!M8+equal3!M8)/3</f>
        <v>8.6666666666666661</v>
      </c>
      <c r="N8" s="168" t="str">
        <f t="shared" si="4"/>
        <v>ปกติ</v>
      </c>
      <c r="O8" s="165">
        <f>(equal1!O8+equal2!O8+equal3!O8)/3</f>
        <v>8.3333333333333339</v>
      </c>
      <c r="P8" s="169" t="str">
        <f t="shared" si="5"/>
        <v>ไม่มีจุดแข็ง</v>
      </c>
      <c r="Q8" s="167">
        <f t="shared" si="6"/>
        <v>38.666666666666671</v>
      </c>
      <c r="R8" s="166">
        <f t="shared" si="7"/>
        <v>38.666666666666671</v>
      </c>
      <c r="S8" s="170" t="str">
        <f t="shared" si="8"/>
        <v>ปกติ</v>
      </c>
    </row>
    <row r="9" spans="1:19" s="13" customFormat="1" ht="22.5" customHeight="1">
      <c r="A9" s="184" t="s">
        <v>71</v>
      </c>
      <c r="B9" s="185">
        <f>input1!B9</f>
        <v>31</v>
      </c>
      <c r="C9" s="4" t="str">
        <f>input1!C9</f>
        <v>01150</v>
      </c>
      <c r="D9" s="5" t="str">
        <f>input1!D9</f>
        <v>เด็กชายนัฐวีร์  เอี่ยวพ่วง</v>
      </c>
      <c r="E9" s="6">
        <f>input1!E9</f>
        <v>1</v>
      </c>
      <c r="F9" s="69" t="str">
        <f t="shared" si="0"/>
        <v>ชาย</v>
      </c>
      <c r="G9" s="63">
        <f>input1!AF9</f>
        <v>7</v>
      </c>
      <c r="H9" s="153" t="str">
        <f t="shared" si="1"/>
        <v>ปกติ</v>
      </c>
      <c r="I9" s="172">
        <f>(equal1!I9+equal2!I9+equal3!I9)/3</f>
        <v>7.333333333333333</v>
      </c>
      <c r="J9" s="153" t="str">
        <f t="shared" si="2"/>
        <v>ปกติ</v>
      </c>
      <c r="K9" s="155">
        <f>(equal1!K9+equal2!K9+equal3!K9)/3</f>
        <v>8.6666666666666661</v>
      </c>
      <c r="L9" s="153" t="str">
        <f t="shared" si="3"/>
        <v>ปกติ</v>
      </c>
      <c r="M9" s="155">
        <f>(equal1!M9+equal2!M9+equal3!M9)/3</f>
        <v>7</v>
      </c>
      <c r="N9" s="153" t="str">
        <f t="shared" si="4"/>
        <v>ปกติ</v>
      </c>
      <c r="O9" s="155">
        <f>(equal1!O9+equal2!O9+equal3!O9)/3</f>
        <v>11.333333333333334</v>
      </c>
      <c r="P9" s="157" t="str">
        <f t="shared" si="5"/>
        <v>มีจุดแข็ง</v>
      </c>
      <c r="Q9" s="158">
        <f t="shared" si="6"/>
        <v>41.333333333333336</v>
      </c>
      <c r="R9" s="156">
        <f t="shared" si="7"/>
        <v>41.333333333333336</v>
      </c>
      <c r="S9" s="159" t="str">
        <f t="shared" si="8"/>
        <v>ปกติ</v>
      </c>
    </row>
    <row r="10" spans="1:19" s="13" customFormat="1" ht="22.5" customHeight="1">
      <c r="A10" s="184" t="s">
        <v>72</v>
      </c>
      <c r="B10" s="185">
        <f>input1!B10</f>
        <v>31</v>
      </c>
      <c r="C10" s="4" t="str">
        <f>input1!C10</f>
        <v>01152</v>
      </c>
      <c r="D10" s="5" t="str">
        <f>input1!D10</f>
        <v>เด็กชายวินัย  เคนทอง</v>
      </c>
      <c r="E10" s="6">
        <f>input1!E10</f>
        <v>1</v>
      </c>
      <c r="F10" s="64" t="str">
        <f t="shared" si="0"/>
        <v>ชาย</v>
      </c>
      <c r="G10" s="65">
        <f>input1!AF10</f>
        <v>9</v>
      </c>
      <c r="H10" s="153" t="str">
        <f t="shared" si="1"/>
        <v>ปกติ</v>
      </c>
      <c r="I10" s="172">
        <f>(equal1!I10+equal2!I10+equal3!I10)/3</f>
        <v>8.3333333333333339</v>
      </c>
      <c r="J10" s="153" t="str">
        <f t="shared" si="2"/>
        <v>ปกติ</v>
      </c>
      <c r="K10" s="155">
        <f>(equal1!K10+equal2!K10+equal3!K10)/3</f>
        <v>9</v>
      </c>
      <c r="L10" s="153" t="str">
        <f t="shared" si="3"/>
        <v>ปกติ</v>
      </c>
      <c r="M10" s="155">
        <f>(equal1!M10+equal2!M10+equal3!M10)/3</f>
        <v>7.333333333333333</v>
      </c>
      <c r="N10" s="153" t="str">
        <f t="shared" si="4"/>
        <v>ปกติ</v>
      </c>
      <c r="O10" s="155">
        <f>(equal1!O10+equal2!O10+equal3!O10)/3</f>
        <v>9</v>
      </c>
      <c r="P10" s="157" t="str">
        <f t="shared" si="5"/>
        <v>ไม่มีจุดแข็ง</v>
      </c>
      <c r="Q10" s="163">
        <f t="shared" si="6"/>
        <v>42.666666666666671</v>
      </c>
      <c r="R10" s="162">
        <f t="shared" si="7"/>
        <v>42.666666666666671</v>
      </c>
      <c r="S10" s="159" t="str">
        <f t="shared" si="8"/>
        <v>ปกติ</v>
      </c>
    </row>
    <row r="11" spans="1:19" s="13" customFormat="1" ht="22.5" customHeight="1">
      <c r="A11" s="184" t="s">
        <v>73</v>
      </c>
      <c r="B11" s="185">
        <f>input1!B11</f>
        <v>31</v>
      </c>
      <c r="C11" s="4" t="str">
        <f>input1!C11</f>
        <v>01154</v>
      </c>
      <c r="D11" s="5" t="str">
        <f>input1!D11</f>
        <v>เด็กชายอานนท์  จานนอก</v>
      </c>
      <c r="E11" s="6">
        <f>input1!E11</f>
        <v>1</v>
      </c>
      <c r="F11" s="64" t="str">
        <f t="shared" si="0"/>
        <v>ชาย</v>
      </c>
      <c r="G11" s="65">
        <f>input1!AF11</f>
        <v>7</v>
      </c>
      <c r="H11" s="153" t="str">
        <f t="shared" si="1"/>
        <v>ปกติ</v>
      </c>
      <c r="I11" s="172">
        <f>(equal1!I11+equal2!I11+equal3!I11)/3</f>
        <v>8.6666666666666661</v>
      </c>
      <c r="J11" s="153" t="str">
        <f t="shared" si="2"/>
        <v>ปกติ</v>
      </c>
      <c r="K11" s="155">
        <f>(equal1!K11+equal2!K11+equal3!K11)/3</f>
        <v>10.333333333333334</v>
      </c>
      <c r="L11" s="153" t="str">
        <f t="shared" si="3"/>
        <v>เสี่ยง/มีปัญหา</v>
      </c>
      <c r="M11" s="155">
        <f>(equal1!M11+equal2!M11+equal3!M11)/3</f>
        <v>8.3333333333333339</v>
      </c>
      <c r="N11" s="153" t="str">
        <f t="shared" si="4"/>
        <v>ปกติ</v>
      </c>
      <c r="O11" s="155">
        <f>(equal1!O11+equal2!O11+equal3!O11)/3</f>
        <v>8.3333333333333339</v>
      </c>
      <c r="P11" s="157" t="str">
        <f t="shared" si="5"/>
        <v>ไม่มีจุดแข็ง</v>
      </c>
      <c r="Q11" s="163">
        <f t="shared" si="6"/>
        <v>42.666666666666671</v>
      </c>
      <c r="R11" s="162">
        <f t="shared" si="7"/>
        <v>42.666666666666671</v>
      </c>
      <c r="S11" s="159" t="str">
        <f t="shared" si="8"/>
        <v>ปกติ</v>
      </c>
    </row>
    <row r="12" spans="1:19" s="13" customFormat="1" ht="22.5" customHeight="1">
      <c r="A12" s="184" t="s">
        <v>74</v>
      </c>
      <c r="B12" s="185">
        <f>input1!B12</f>
        <v>31</v>
      </c>
      <c r="C12" s="4" t="str">
        <f>input1!C12</f>
        <v>01142</v>
      </c>
      <c r="D12" s="5" t="str">
        <f>input1!D12</f>
        <v>เด็กหญิงกรกฎ  แสงภารา</v>
      </c>
      <c r="E12" s="6">
        <f>input1!E12</f>
        <v>2</v>
      </c>
      <c r="F12" s="64" t="str">
        <f t="shared" si="0"/>
        <v>หญิง</v>
      </c>
      <c r="G12" s="65">
        <f>input1!AF12</f>
        <v>5</v>
      </c>
      <c r="H12" s="153" t="str">
        <f t="shared" si="1"/>
        <v>ปกติ</v>
      </c>
      <c r="I12" s="172">
        <f>(equal1!I12+equal2!I12+equal3!I12)/3</f>
        <v>7.333333333333333</v>
      </c>
      <c r="J12" s="153" t="str">
        <f t="shared" si="2"/>
        <v>ปกติ</v>
      </c>
      <c r="K12" s="155">
        <f>(equal1!K12+equal2!K12+equal3!K12)/3</f>
        <v>8</v>
      </c>
      <c r="L12" s="153" t="str">
        <f t="shared" si="3"/>
        <v>ปกติ</v>
      </c>
      <c r="M12" s="155">
        <f>(equal1!M12+equal2!M12+equal3!M12)/3</f>
        <v>7</v>
      </c>
      <c r="N12" s="153" t="str">
        <f t="shared" si="4"/>
        <v>ปกติ</v>
      </c>
      <c r="O12" s="155">
        <f>(equal1!O12+equal2!O12+equal3!O12)/3</f>
        <v>9.6666666666666661</v>
      </c>
      <c r="P12" s="157" t="str">
        <f t="shared" si="5"/>
        <v>ไม่มีจุดแข็ง</v>
      </c>
      <c r="Q12" s="163">
        <f t="shared" si="6"/>
        <v>37</v>
      </c>
      <c r="R12" s="162">
        <f t="shared" si="7"/>
        <v>37</v>
      </c>
      <c r="S12" s="159" t="str">
        <f t="shared" si="8"/>
        <v>ปกติ</v>
      </c>
    </row>
    <row r="13" spans="1:19" s="13" customFormat="1" ht="22.5" customHeight="1" thickBot="1">
      <c r="A13" s="184" t="s">
        <v>75</v>
      </c>
      <c r="B13" s="186">
        <f>input1!B13</f>
        <v>31</v>
      </c>
      <c r="C13" s="55" t="str">
        <f>input1!C13</f>
        <v>01155</v>
      </c>
      <c r="D13" s="56" t="str">
        <f>input1!D13</f>
        <v>เด็กหญิงกรกช  พันธ์เขตกิจ</v>
      </c>
      <c r="E13" s="57">
        <f>input1!E13</f>
        <v>2</v>
      </c>
      <c r="F13" s="66" t="str">
        <f t="shared" si="0"/>
        <v>หญิง</v>
      </c>
      <c r="G13" s="67">
        <f>input1!AF13</f>
        <v>5</v>
      </c>
      <c r="H13" s="168" t="str">
        <f t="shared" si="1"/>
        <v>ปกติ</v>
      </c>
      <c r="I13" s="174">
        <f>(equal1!I13+equal2!I13+equal3!I13)/3</f>
        <v>8</v>
      </c>
      <c r="J13" s="168" t="str">
        <f t="shared" si="2"/>
        <v>ปกติ</v>
      </c>
      <c r="K13" s="165">
        <f>(equal1!K13+equal2!K13+equal3!K13)/3</f>
        <v>7</v>
      </c>
      <c r="L13" s="168" t="str">
        <f t="shared" si="3"/>
        <v>ปกติ</v>
      </c>
      <c r="M13" s="165">
        <f>(equal1!M13+equal2!M13+equal3!M13)/3</f>
        <v>6.666666666666667</v>
      </c>
      <c r="N13" s="168" t="str">
        <f t="shared" si="4"/>
        <v>ปกติ</v>
      </c>
      <c r="O13" s="165">
        <f>(equal1!O13+equal2!O13+equal3!O13)/3</f>
        <v>13</v>
      </c>
      <c r="P13" s="169" t="str">
        <f t="shared" si="5"/>
        <v>มีจุดแข็ง</v>
      </c>
      <c r="Q13" s="167">
        <f t="shared" si="6"/>
        <v>39.666666666666671</v>
      </c>
      <c r="R13" s="166">
        <f t="shared" si="7"/>
        <v>39.666666666666671</v>
      </c>
      <c r="S13" s="170" t="str">
        <f t="shared" si="8"/>
        <v>ปกติ</v>
      </c>
    </row>
    <row r="14" spans="1:19" s="13" customFormat="1" ht="22.5" customHeight="1">
      <c r="A14" s="184" t="s">
        <v>76</v>
      </c>
      <c r="B14" s="185">
        <f>input1!B14</f>
        <v>31</v>
      </c>
      <c r="C14" s="4" t="str">
        <f>input1!C14</f>
        <v>01156</v>
      </c>
      <c r="D14" s="5" t="str">
        <f>input1!D14</f>
        <v>เด็กหญิงกัญญารัตน์  สุขยิ้ม</v>
      </c>
      <c r="E14" s="6">
        <f>input1!E14</f>
        <v>2</v>
      </c>
      <c r="F14" s="69" t="str">
        <f t="shared" si="0"/>
        <v>หญิง</v>
      </c>
      <c r="G14" s="63">
        <f>input1!AF14</f>
        <v>8</v>
      </c>
      <c r="H14" s="153" t="str">
        <f t="shared" si="1"/>
        <v>ปกติ</v>
      </c>
      <c r="I14" s="172">
        <f>(equal1!I14+equal2!I14+equal3!I14)/3</f>
        <v>7.333333333333333</v>
      </c>
      <c r="J14" s="153" t="str">
        <f t="shared" si="2"/>
        <v>ปกติ</v>
      </c>
      <c r="K14" s="155">
        <f>(equal1!K14+equal2!K14+equal3!K14)/3</f>
        <v>8.3333333333333339</v>
      </c>
      <c r="L14" s="153" t="str">
        <f t="shared" si="3"/>
        <v>ปกติ</v>
      </c>
      <c r="M14" s="155">
        <f>(equal1!M14+equal2!M14+equal3!M14)/3</f>
        <v>7.333333333333333</v>
      </c>
      <c r="N14" s="153" t="str">
        <f t="shared" si="4"/>
        <v>ปกติ</v>
      </c>
      <c r="O14" s="155">
        <f>(equal1!O14+equal2!O14+equal3!O14)/3</f>
        <v>10.666666666666666</v>
      </c>
      <c r="P14" s="157" t="str">
        <f t="shared" si="5"/>
        <v>มีจุดแข็ง</v>
      </c>
      <c r="Q14" s="158">
        <f t="shared" si="6"/>
        <v>41.666666666666664</v>
      </c>
      <c r="R14" s="156">
        <f t="shared" si="7"/>
        <v>41.666666666666664</v>
      </c>
      <c r="S14" s="159" t="str">
        <f t="shared" si="8"/>
        <v>ปกติ</v>
      </c>
    </row>
    <row r="15" spans="1:19" s="13" customFormat="1" ht="22.5" customHeight="1">
      <c r="A15" s="184" t="s">
        <v>77</v>
      </c>
      <c r="B15" s="185">
        <f>input1!B15</f>
        <v>31</v>
      </c>
      <c r="C15" s="4" t="str">
        <f>input1!C15</f>
        <v>01158</v>
      </c>
      <c r="D15" s="5" t="str">
        <f>input1!D15</f>
        <v>เด็กหญิงจารุวรรณ  ล้อมวงศ์</v>
      </c>
      <c r="E15" s="6">
        <f>input1!E15</f>
        <v>2</v>
      </c>
      <c r="F15" s="64" t="str">
        <f t="shared" si="0"/>
        <v>หญิง</v>
      </c>
      <c r="G15" s="65" t="str">
        <f>input1!AF15</f>
        <v>0</v>
      </c>
      <c r="H15" s="153" t="str">
        <f t="shared" si="1"/>
        <v>เสี่ยง/มีปัญหา</v>
      </c>
      <c r="I15" s="172">
        <f>(equal1!I15+equal2!I15+equal3!I15)/3</f>
        <v>0</v>
      </c>
      <c r="J15" s="153" t="str">
        <f t="shared" si="2"/>
        <v>ปกติ</v>
      </c>
      <c r="K15" s="155">
        <f>(equal1!K15+equal2!K15+equal3!K15)/3</f>
        <v>0</v>
      </c>
      <c r="L15" s="153" t="str">
        <f t="shared" si="3"/>
        <v>ปกติ</v>
      </c>
      <c r="M15" s="155">
        <f>(equal1!M15+equal2!M15+equal3!M15)/3</f>
        <v>0</v>
      </c>
      <c r="N15" s="153" t="str">
        <f t="shared" si="4"/>
        <v>ปกติ</v>
      </c>
      <c r="O15" s="155">
        <f>(equal1!O15+equal2!O15+equal3!O15)/3</f>
        <v>0</v>
      </c>
      <c r="P15" s="157" t="str">
        <f t="shared" si="5"/>
        <v>ไม่มีจุดแข็ง</v>
      </c>
      <c r="Q15" s="163">
        <f t="shared" si="6"/>
        <v>0</v>
      </c>
      <c r="R15" s="162" t="str">
        <f t="shared" si="7"/>
        <v>-</v>
      </c>
      <c r="S15" s="159" t="str">
        <f t="shared" si="8"/>
        <v>เสี่ยง/มีปัญหา</v>
      </c>
    </row>
    <row r="16" spans="1:19" s="13" customFormat="1" ht="22.5" customHeight="1">
      <c r="A16" s="184" t="s">
        <v>78</v>
      </c>
      <c r="B16" s="185">
        <f>input1!B16</f>
        <v>31</v>
      </c>
      <c r="C16" s="4" t="str">
        <f>input1!C16</f>
        <v>01161</v>
      </c>
      <c r="D16" s="5" t="str">
        <f>input1!D16</f>
        <v>เด็กหญิงชลธิชา  โสมโสรส</v>
      </c>
      <c r="E16" s="6">
        <f>input1!E16</f>
        <v>2</v>
      </c>
      <c r="F16" s="64" t="str">
        <f t="shared" si="0"/>
        <v>หญิง</v>
      </c>
      <c r="G16" s="65">
        <f>input1!AF16</f>
        <v>9</v>
      </c>
      <c r="H16" s="153" t="str">
        <f t="shared" si="1"/>
        <v>ปกติ</v>
      </c>
      <c r="I16" s="172">
        <f>(equal1!I16+equal2!I16+equal3!I16)/3</f>
        <v>9.3333333333333339</v>
      </c>
      <c r="J16" s="153" t="str">
        <f t="shared" si="2"/>
        <v>เสี่ยง/มีปัญหา</v>
      </c>
      <c r="K16" s="155">
        <f>(equal1!K16+equal2!K16+equal3!K16)/3</f>
        <v>8.6666666666666661</v>
      </c>
      <c r="L16" s="153" t="str">
        <f t="shared" si="3"/>
        <v>ปกติ</v>
      </c>
      <c r="M16" s="155">
        <f>(equal1!M16+equal2!M16+equal3!M16)/3</f>
        <v>8.6666666666666661</v>
      </c>
      <c r="N16" s="153" t="str">
        <f t="shared" si="4"/>
        <v>ปกติ</v>
      </c>
      <c r="O16" s="155">
        <f>(equal1!O16+equal2!O16+equal3!O16)/3</f>
        <v>9.6666666666666661</v>
      </c>
      <c r="P16" s="157" t="str">
        <f t="shared" si="5"/>
        <v>ไม่มีจุดแข็ง</v>
      </c>
      <c r="Q16" s="163">
        <f t="shared" si="6"/>
        <v>45.333333333333329</v>
      </c>
      <c r="R16" s="162">
        <f t="shared" si="7"/>
        <v>45.333333333333329</v>
      </c>
      <c r="S16" s="159" t="str">
        <f t="shared" si="8"/>
        <v>ปกติ</v>
      </c>
    </row>
    <row r="17" spans="1:31" s="13" customFormat="1" ht="22.5" customHeight="1">
      <c r="A17" s="184" t="s">
        <v>79</v>
      </c>
      <c r="B17" s="185">
        <f>input1!B17</f>
        <v>31</v>
      </c>
      <c r="C17" s="4" t="str">
        <f>input1!C17</f>
        <v>01162</v>
      </c>
      <c r="D17" s="5" t="str">
        <f>input1!D17</f>
        <v>เด็กหญิงธิติมา  พวงสมบัติ</v>
      </c>
      <c r="E17" s="6">
        <f>input1!E17</f>
        <v>2</v>
      </c>
      <c r="F17" s="64" t="str">
        <f t="shared" si="0"/>
        <v>หญิง</v>
      </c>
      <c r="G17" s="65">
        <f>input1!AF17</f>
        <v>9</v>
      </c>
      <c r="H17" s="153" t="str">
        <f t="shared" si="1"/>
        <v>ปกติ</v>
      </c>
      <c r="I17" s="172">
        <f>(equal1!I17+equal2!I17+equal3!I17)/3</f>
        <v>7.666666666666667</v>
      </c>
      <c r="J17" s="153" t="str">
        <f t="shared" si="2"/>
        <v>ปกติ</v>
      </c>
      <c r="K17" s="155">
        <f>(equal1!K17+equal2!K17+equal3!K17)/3</f>
        <v>8.3333333333333339</v>
      </c>
      <c r="L17" s="153" t="str">
        <f t="shared" si="3"/>
        <v>ปกติ</v>
      </c>
      <c r="M17" s="155">
        <f>(equal1!M17+equal2!M17+equal3!M17)/3</f>
        <v>7.666666666666667</v>
      </c>
      <c r="N17" s="153" t="str">
        <f t="shared" si="4"/>
        <v>ปกติ</v>
      </c>
      <c r="O17" s="155">
        <f>(equal1!O17+equal2!O17+equal3!O17)/3</f>
        <v>10.666666666666666</v>
      </c>
      <c r="P17" s="157" t="str">
        <f t="shared" si="5"/>
        <v>มีจุดแข็ง</v>
      </c>
      <c r="Q17" s="163">
        <f t="shared" si="6"/>
        <v>43.333333333333329</v>
      </c>
      <c r="R17" s="162">
        <f t="shared" si="7"/>
        <v>43.333333333333329</v>
      </c>
      <c r="S17" s="159" t="str">
        <f t="shared" si="8"/>
        <v>ปกติ</v>
      </c>
    </row>
    <row r="18" spans="1:31" s="13" customFormat="1" ht="22.5" customHeight="1" thickBot="1">
      <c r="A18" s="184" t="s">
        <v>80</v>
      </c>
      <c r="B18" s="186">
        <f>input1!B18</f>
        <v>31</v>
      </c>
      <c r="C18" s="55" t="str">
        <f>input1!C18</f>
        <v>01163</v>
      </c>
      <c r="D18" s="56" t="str">
        <f>input1!D18</f>
        <v>เด็กหญิงณัฏฐธิดา  สาพันธ์</v>
      </c>
      <c r="E18" s="57">
        <f>input1!E18</f>
        <v>2</v>
      </c>
      <c r="F18" s="66" t="str">
        <f t="shared" si="0"/>
        <v>หญิง</v>
      </c>
      <c r="G18" s="67">
        <f>input1!AF18</f>
        <v>9</v>
      </c>
      <c r="H18" s="168" t="str">
        <f t="shared" si="1"/>
        <v>ปกติ</v>
      </c>
      <c r="I18" s="174">
        <f>(equal1!I18+equal2!I18+equal3!I18)/3</f>
        <v>6.666666666666667</v>
      </c>
      <c r="J18" s="168" t="str">
        <f t="shared" si="2"/>
        <v>ปกติ</v>
      </c>
      <c r="K18" s="165">
        <f>(equal1!K18+equal2!K18+equal3!K18)/3</f>
        <v>9</v>
      </c>
      <c r="L18" s="168" t="str">
        <f t="shared" si="3"/>
        <v>ปกติ</v>
      </c>
      <c r="M18" s="165">
        <f>(equal1!M18+equal2!M18+equal3!M18)/3</f>
        <v>7</v>
      </c>
      <c r="N18" s="168" t="str">
        <f t="shared" si="4"/>
        <v>ปกติ</v>
      </c>
      <c r="O18" s="165">
        <f>(equal1!O18+equal2!O18+equal3!O18)/3</f>
        <v>10.666666666666666</v>
      </c>
      <c r="P18" s="169" t="str">
        <f t="shared" si="5"/>
        <v>มีจุดแข็ง</v>
      </c>
      <c r="Q18" s="167">
        <f t="shared" si="6"/>
        <v>42.333333333333336</v>
      </c>
      <c r="R18" s="166">
        <f t="shared" si="7"/>
        <v>42.333333333333336</v>
      </c>
      <c r="S18" s="170" t="str">
        <f t="shared" si="8"/>
        <v>ปกติ</v>
      </c>
    </row>
    <row r="19" spans="1:31" s="13" customFormat="1" ht="22.5" customHeight="1">
      <c r="A19" s="184" t="s">
        <v>81</v>
      </c>
      <c r="B19" s="185">
        <f>input1!B19</f>
        <v>31</v>
      </c>
      <c r="C19" s="4" t="str">
        <f>input1!C19</f>
        <v>01164</v>
      </c>
      <c r="D19" s="5" t="str">
        <f>input1!D19</f>
        <v>เด็กหญิงดรุณี  แซ่ฉั่ว</v>
      </c>
      <c r="E19" s="6">
        <f>input1!E19</f>
        <v>2</v>
      </c>
      <c r="F19" s="69" t="str">
        <f t="shared" si="0"/>
        <v>หญิง</v>
      </c>
      <c r="G19" s="63">
        <f>input1!AF19</f>
        <v>5</v>
      </c>
      <c r="H19" s="153" t="str">
        <f t="shared" si="1"/>
        <v>ปกติ</v>
      </c>
      <c r="I19" s="172">
        <f>(equal1!I19+equal2!I19+equal3!I19)/3</f>
        <v>7</v>
      </c>
      <c r="J19" s="153" t="str">
        <f t="shared" si="2"/>
        <v>ปกติ</v>
      </c>
      <c r="K19" s="155">
        <f>(equal1!K19+equal2!K19+equal3!K19)/3</f>
        <v>8.6666666666666661</v>
      </c>
      <c r="L19" s="153" t="str">
        <f t="shared" si="3"/>
        <v>ปกติ</v>
      </c>
      <c r="M19" s="155">
        <f>(equal1!M19+equal2!M19+equal3!M19)/3</f>
        <v>8.3333333333333339</v>
      </c>
      <c r="N19" s="153" t="str">
        <f t="shared" si="4"/>
        <v>ปกติ</v>
      </c>
      <c r="O19" s="155">
        <f>(equal1!O19+equal2!O19+equal3!O19)/3</f>
        <v>12.333333333333334</v>
      </c>
      <c r="P19" s="157" t="str">
        <f t="shared" si="5"/>
        <v>มีจุดแข็ง</v>
      </c>
      <c r="Q19" s="158">
        <f t="shared" si="6"/>
        <v>41.333333333333336</v>
      </c>
      <c r="R19" s="156">
        <f t="shared" si="7"/>
        <v>41.333333333333336</v>
      </c>
      <c r="S19" s="159" t="str">
        <f t="shared" si="8"/>
        <v>ปกติ</v>
      </c>
    </row>
    <row r="20" spans="1:31" s="13" customFormat="1" ht="22.5" customHeight="1">
      <c r="A20" s="184" t="s">
        <v>29</v>
      </c>
      <c r="B20" s="185">
        <f>input1!B20</f>
        <v>31</v>
      </c>
      <c r="C20" s="4" t="str">
        <f>input1!C20</f>
        <v>01165</v>
      </c>
      <c r="D20" s="5" t="str">
        <f>input1!D20</f>
        <v>เด็กหญิงเนปุ้ยพิว  ไม่มีนามสกุล</v>
      </c>
      <c r="E20" s="6">
        <f>input1!E20</f>
        <v>2</v>
      </c>
      <c r="F20" s="64" t="str">
        <f t="shared" si="0"/>
        <v>หญิง</v>
      </c>
      <c r="G20" s="65">
        <f>input1!AF20</f>
        <v>9</v>
      </c>
      <c r="H20" s="153" t="str">
        <f t="shared" si="1"/>
        <v>ปกติ</v>
      </c>
      <c r="I20" s="172">
        <f>(equal1!I20+equal2!I20+equal3!I20)/3</f>
        <v>8.6666666666666661</v>
      </c>
      <c r="J20" s="153" t="str">
        <f t="shared" si="2"/>
        <v>ปกติ</v>
      </c>
      <c r="K20" s="155">
        <f>(equal1!K20+equal2!K20+equal3!K20)/3</f>
        <v>12</v>
      </c>
      <c r="L20" s="153" t="str">
        <f t="shared" si="3"/>
        <v>เสี่ยง/มีปัญหา</v>
      </c>
      <c r="M20" s="155">
        <f>(equal1!M20+equal2!M20+equal3!M20)/3</f>
        <v>5.666666666666667</v>
      </c>
      <c r="N20" s="153" t="str">
        <f t="shared" si="4"/>
        <v>ปกติ</v>
      </c>
      <c r="O20" s="155">
        <f>(equal1!O20+equal2!O20+equal3!O20)/3</f>
        <v>10.666666666666666</v>
      </c>
      <c r="P20" s="157" t="str">
        <f t="shared" si="5"/>
        <v>มีจุดแข็ง</v>
      </c>
      <c r="Q20" s="163">
        <f t="shared" si="6"/>
        <v>45.999999999999993</v>
      </c>
      <c r="R20" s="162">
        <f t="shared" si="7"/>
        <v>45.999999999999993</v>
      </c>
      <c r="S20" s="159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22.5" customHeight="1">
      <c r="A21" s="184" t="s">
        <v>30</v>
      </c>
      <c r="B21" s="185">
        <f>input1!B21</f>
        <v>31</v>
      </c>
      <c r="C21" s="4" t="str">
        <f>input1!C21</f>
        <v>01166</v>
      </c>
      <c r="D21" s="5" t="str">
        <f>input1!D21</f>
        <v>เด็กหญิงบัณฑิ  ตาคะใจ</v>
      </c>
      <c r="E21" s="6">
        <f>input1!E21</f>
        <v>2</v>
      </c>
      <c r="F21" s="64" t="str">
        <f t="shared" si="0"/>
        <v>หญิง</v>
      </c>
      <c r="G21" s="65">
        <f>input1!AF21</f>
        <v>10</v>
      </c>
      <c r="H21" s="153" t="str">
        <f t="shared" si="1"/>
        <v>ปกติ</v>
      </c>
      <c r="I21" s="172">
        <f>(equal1!I21+equal2!I21+equal3!I21)/3</f>
        <v>8</v>
      </c>
      <c r="J21" s="153" t="str">
        <f t="shared" si="2"/>
        <v>ปกติ</v>
      </c>
      <c r="K21" s="155">
        <f>(equal1!K21+equal2!K21+equal3!K21)/3</f>
        <v>8.6666666666666661</v>
      </c>
      <c r="L21" s="153" t="str">
        <f t="shared" si="3"/>
        <v>ปกติ</v>
      </c>
      <c r="M21" s="155">
        <f>(equal1!M21+equal2!M21+equal3!M21)/3</f>
        <v>8.6666666666666661</v>
      </c>
      <c r="N21" s="153" t="str">
        <f t="shared" si="4"/>
        <v>ปกติ</v>
      </c>
      <c r="O21" s="155">
        <f>(equal1!O21+equal2!O21+equal3!O21)/3</f>
        <v>11.666666666666666</v>
      </c>
      <c r="P21" s="157" t="str">
        <f t="shared" si="5"/>
        <v>มีจุดแข็ง</v>
      </c>
      <c r="Q21" s="163">
        <f t="shared" si="6"/>
        <v>46.999999999999993</v>
      </c>
      <c r="R21" s="162">
        <f t="shared" si="7"/>
        <v>46.999999999999993</v>
      </c>
      <c r="S21" s="159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22.5" customHeight="1">
      <c r="A22" s="184" t="s">
        <v>31</v>
      </c>
      <c r="B22" s="185">
        <f>input1!B22</f>
        <v>31</v>
      </c>
      <c r="C22" s="4" t="str">
        <f>input1!C22</f>
        <v>01167</v>
      </c>
      <c r="D22" s="5" t="str">
        <f>input1!D22</f>
        <v>เด็กหญิงผกามาศ  พรหมอุทัย</v>
      </c>
      <c r="E22" s="6">
        <f>input1!E22</f>
        <v>2</v>
      </c>
      <c r="F22" s="64" t="str">
        <f t="shared" si="0"/>
        <v>หญิง</v>
      </c>
      <c r="G22" s="65">
        <f>input1!AF22</f>
        <v>7</v>
      </c>
      <c r="H22" s="153" t="str">
        <f t="shared" si="1"/>
        <v>ปกติ</v>
      </c>
      <c r="I22" s="172">
        <f>(equal1!I22+equal2!I22+equal3!I22)/3</f>
        <v>8</v>
      </c>
      <c r="J22" s="153" t="str">
        <f t="shared" si="2"/>
        <v>ปกติ</v>
      </c>
      <c r="K22" s="155">
        <f>(equal1!K22+equal2!K22+equal3!K22)/3</f>
        <v>8</v>
      </c>
      <c r="L22" s="153" t="str">
        <f t="shared" si="3"/>
        <v>ปกติ</v>
      </c>
      <c r="M22" s="155">
        <f>(equal1!M22+equal2!M22+equal3!M22)/3</f>
        <v>8.3333333333333339</v>
      </c>
      <c r="N22" s="153" t="str">
        <f t="shared" si="4"/>
        <v>ปกติ</v>
      </c>
      <c r="O22" s="155">
        <f>(equal1!O22+equal2!O22+equal3!O22)/3</f>
        <v>10</v>
      </c>
      <c r="P22" s="157" t="str">
        <f t="shared" si="5"/>
        <v>ไม่มีจุดแข็ง</v>
      </c>
      <c r="Q22" s="163">
        <f t="shared" si="6"/>
        <v>41.333333333333336</v>
      </c>
      <c r="R22" s="162">
        <f t="shared" si="7"/>
        <v>41.333333333333336</v>
      </c>
      <c r="S22" s="159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22.5" customHeight="1" thickBot="1">
      <c r="A23" s="184" t="s">
        <v>56</v>
      </c>
      <c r="B23" s="186">
        <f>input1!B23</f>
        <v>31</v>
      </c>
      <c r="C23" s="55" t="str">
        <f>input1!C23</f>
        <v>01169</v>
      </c>
      <c r="D23" s="56" t="str">
        <f>input1!D23</f>
        <v>เด็กหญิงพัชริดา  ยงเยื้องพันธ์</v>
      </c>
      <c r="E23" s="57">
        <f>input1!E23</f>
        <v>2</v>
      </c>
      <c r="F23" s="66" t="str">
        <f t="shared" si="0"/>
        <v>หญิง</v>
      </c>
      <c r="G23" s="67">
        <f>input1!AF23</f>
        <v>7</v>
      </c>
      <c r="H23" s="168" t="str">
        <f t="shared" si="1"/>
        <v>ปกติ</v>
      </c>
      <c r="I23" s="174">
        <f>(equal1!I23+equal2!I23+equal3!I23)/3</f>
        <v>7</v>
      </c>
      <c r="J23" s="168" t="str">
        <f t="shared" si="2"/>
        <v>ปกติ</v>
      </c>
      <c r="K23" s="165">
        <f>(equal1!K23+equal2!K23+equal3!K23)/3</f>
        <v>9</v>
      </c>
      <c r="L23" s="168" t="str">
        <f t="shared" si="3"/>
        <v>ปกติ</v>
      </c>
      <c r="M23" s="165">
        <f>(equal1!M23+equal2!M23+equal3!M23)/3</f>
        <v>7.333333333333333</v>
      </c>
      <c r="N23" s="168" t="str">
        <f t="shared" si="4"/>
        <v>ปกติ</v>
      </c>
      <c r="O23" s="165">
        <f>(equal1!O23+equal2!O23+equal3!O23)/3</f>
        <v>10.333333333333334</v>
      </c>
      <c r="P23" s="169" t="str">
        <f t="shared" si="5"/>
        <v>มีจุดแข็ง</v>
      </c>
      <c r="Q23" s="167">
        <f t="shared" si="6"/>
        <v>40.666666666666664</v>
      </c>
      <c r="R23" s="166">
        <f t="shared" si="7"/>
        <v>40.666666666666664</v>
      </c>
      <c r="S23" s="170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22.5" customHeight="1">
      <c r="A24" s="184" t="s">
        <v>57</v>
      </c>
      <c r="B24" s="185">
        <f>input1!B24</f>
        <v>31</v>
      </c>
      <c r="C24" s="4" t="str">
        <f>input1!C24</f>
        <v>01170</v>
      </c>
      <c r="D24" s="5" t="str">
        <f>input1!D24</f>
        <v>เด็กหญิงพิมชนก  ธงชัย</v>
      </c>
      <c r="E24" s="6">
        <f>input1!E24</f>
        <v>2</v>
      </c>
      <c r="F24" s="69" t="str">
        <f t="shared" si="0"/>
        <v>หญิง</v>
      </c>
      <c r="G24" s="63">
        <f>input1!AF24</f>
        <v>6</v>
      </c>
      <c r="H24" s="153" t="str">
        <f t="shared" si="1"/>
        <v>ปกติ</v>
      </c>
      <c r="I24" s="172">
        <f>(equal1!I24+equal2!I24+equal3!I24)/3</f>
        <v>8.6666666666666661</v>
      </c>
      <c r="J24" s="153" t="str">
        <f t="shared" si="2"/>
        <v>ปกติ</v>
      </c>
      <c r="K24" s="155">
        <f>(equal1!K24+equal2!K24+equal3!K24)/3</f>
        <v>8.3333333333333339</v>
      </c>
      <c r="L24" s="153" t="str">
        <f t="shared" si="3"/>
        <v>ปกติ</v>
      </c>
      <c r="M24" s="155">
        <f>(equal1!M24+equal2!M24+equal3!M24)/3</f>
        <v>6.333333333333333</v>
      </c>
      <c r="N24" s="153" t="str">
        <f t="shared" si="4"/>
        <v>ปกติ</v>
      </c>
      <c r="O24" s="155">
        <f>(equal1!O24+equal2!O24+equal3!O24)/3</f>
        <v>11.666666666666666</v>
      </c>
      <c r="P24" s="157" t="str">
        <f t="shared" si="5"/>
        <v>มีจุดแข็ง</v>
      </c>
      <c r="Q24" s="158">
        <f t="shared" si="6"/>
        <v>41</v>
      </c>
      <c r="R24" s="156">
        <f t="shared" si="7"/>
        <v>41</v>
      </c>
      <c r="S24" s="159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22.5" customHeight="1">
      <c r="A25" s="184" t="s">
        <v>58</v>
      </c>
      <c r="B25" s="185">
        <f>input1!B25</f>
        <v>31</v>
      </c>
      <c r="C25" s="4" t="str">
        <f>input1!C25</f>
        <v>01171</v>
      </c>
      <c r="D25" s="5" t="str">
        <f>input1!D25</f>
        <v>เด็กหญิงเมธาวี  พองผาลา</v>
      </c>
      <c r="E25" s="6">
        <f>input1!E25</f>
        <v>2</v>
      </c>
      <c r="F25" s="64" t="str">
        <f t="shared" si="0"/>
        <v>หญิง</v>
      </c>
      <c r="G25" s="65">
        <f>input1!AF25</f>
        <v>5</v>
      </c>
      <c r="H25" s="153" t="str">
        <f t="shared" si="1"/>
        <v>ปกติ</v>
      </c>
      <c r="I25" s="172">
        <f>(equal1!I25+equal2!I25+equal3!I25)/3</f>
        <v>8</v>
      </c>
      <c r="J25" s="153" t="str">
        <f t="shared" si="2"/>
        <v>ปกติ</v>
      </c>
      <c r="K25" s="155">
        <f>(equal1!K25+equal2!K25+equal3!K25)/3</f>
        <v>8.3333333333333339</v>
      </c>
      <c r="L25" s="153" t="str">
        <f t="shared" si="3"/>
        <v>ปกติ</v>
      </c>
      <c r="M25" s="155">
        <f>(equal1!M25+equal2!M25+equal3!M25)/3</f>
        <v>6.333333333333333</v>
      </c>
      <c r="N25" s="153" t="str">
        <f t="shared" si="4"/>
        <v>ปกติ</v>
      </c>
      <c r="O25" s="155">
        <f>(equal1!O25+equal2!O25+equal3!O25)/3</f>
        <v>11.666666666666666</v>
      </c>
      <c r="P25" s="157" t="str">
        <f t="shared" si="5"/>
        <v>มีจุดแข็ง</v>
      </c>
      <c r="Q25" s="163">
        <f t="shared" si="6"/>
        <v>39.333333333333336</v>
      </c>
      <c r="R25" s="162">
        <f t="shared" si="7"/>
        <v>39.333333333333336</v>
      </c>
      <c r="S25" s="159" t="str">
        <f t="shared" si="8"/>
        <v>ปกติ</v>
      </c>
    </row>
    <row r="26" spans="1:31" s="13" customFormat="1" ht="22.5" customHeight="1">
      <c r="A26" s="184" t="s">
        <v>59</v>
      </c>
      <c r="B26" s="185">
        <f>input1!B26</f>
        <v>31</v>
      </c>
      <c r="C26" s="4" t="str">
        <f>input1!C26</f>
        <v>01172</v>
      </c>
      <c r="D26" s="5" t="str">
        <f>input1!D26</f>
        <v>เด็กหญิงยุพิน  พิมพ์สระเกตุ</v>
      </c>
      <c r="E26" s="6">
        <f>input1!E26</f>
        <v>2</v>
      </c>
      <c r="F26" s="64" t="str">
        <f t="shared" si="0"/>
        <v>หญิง</v>
      </c>
      <c r="G26" s="65">
        <f>input1!AF26</f>
        <v>7</v>
      </c>
      <c r="H26" s="153" t="str">
        <f t="shared" si="1"/>
        <v>ปกติ</v>
      </c>
      <c r="I26" s="172">
        <f>(equal1!I26+equal2!I26+equal3!I26)/3</f>
        <v>8</v>
      </c>
      <c r="J26" s="153" t="str">
        <f t="shared" si="2"/>
        <v>ปกติ</v>
      </c>
      <c r="K26" s="155">
        <f>(equal1!K26+equal2!K26+equal3!K26)/3</f>
        <v>7.333333333333333</v>
      </c>
      <c r="L26" s="153" t="str">
        <f t="shared" si="3"/>
        <v>ปกติ</v>
      </c>
      <c r="M26" s="155">
        <f>(equal1!M26+equal2!M26+equal3!M26)/3</f>
        <v>9.3333333333333339</v>
      </c>
      <c r="N26" s="153" t="str">
        <f t="shared" si="4"/>
        <v>เสี่ยง/มีปัญหา</v>
      </c>
      <c r="O26" s="155">
        <f>(equal1!O26+equal2!O26+equal3!O26)/3</f>
        <v>10</v>
      </c>
      <c r="P26" s="157" t="str">
        <f t="shared" si="5"/>
        <v>ไม่มีจุดแข็ง</v>
      </c>
      <c r="Q26" s="163">
        <f t="shared" si="6"/>
        <v>41.666666666666664</v>
      </c>
      <c r="R26" s="162">
        <f t="shared" si="7"/>
        <v>41.666666666666664</v>
      </c>
      <c r="S26" s="159" t="str">
        <f t="shared" si="8"/>
        <v>ปกติ</v>
      </c>
    </row>
    <row r="27" spans="1:31" s="13" customFormat="1" ht="22.5" customHeight="1">
      <c r="A27" s="184" t="s">
        <v>0</v>
      </c>
      <c r="B27" s="185">
        <f>input1!B27</f>
        <v>31</v>
      </c>
      <c r="C27" s="4" t="str">
        <f>input1!C27</f>
        <v>01174</v>
      </c>
      <c r="D27" s="5" t="str">
        <f>input1!D27</f>
        <v>เด็กหญิงลลิตา  ทับทิมศรี</v>
      </c>
      <c r="E27" s="6">
        <f>input1!E27</f>
        <v>2</v>
      </c>
      <c r="F27" s="64" t="str">
        <f t="shared" ref="F27:F35" si="9">IF(E27=1,"ชาย",IF(E27=2,"หญิง","-"))</f>
        <v>หญิง</v>
      </c>
      <c r="G27" s="65">
        <f>input1!AF27</f>
        <v>10</v>
      </c>
      <c r="H27" s="153" t="str">
        <f t="shared" ref="H27:H35" si="10">IF(G27&gt;10,"เสี่ยง/มีปัญหา","ปกติ")</f>
        <v>ปกติ</v>
      </c>
      <c r="I27" s="172">
        <f>(equal1!I27+equal2!I27+equal3!I27)/3</f>
        <v>8.3333333333333339</v>
      </c>
      <c r="J27" s="153" t="str">
        <f t="shared" ref="J27:J35" si="11">IF(I27&gt;9,"เสี่ยง/มีปัญหา","ปกติ")</f>
        <v>ปกติ</v>
      </c>
      <c r="K27" s="155">
        <f>(equal1!K27+equal2!K27+equal3!K27)/3</f>
        <v>9</v>
      </c>
      <c r="L27" s="153" t="str">
        <f t="shared" ref="L27:L35" si="12">IF(K27&gt;10,"เสี่ยง/มีปัญหา","ปกติ")</f>
        <v>ปกติ</v>
      </c>
      <c r="M27" s="155">
        <f>(equal1!M27+equal2!M27+equal3!M27)/3</f>
        <v>7</v>
      </c>
      <c r="N27" s="153" t="str">
        <f t="shared" ref="N27:N35" si="13">IF(M27&gt;9,"เสี่ยง/มีปัญหา","ปกติ")</f>
        <v>ปกติ</v>
      </c>
      <c r="O27" s="155">
        <f>(equal1!O27+equal2!O27+equal3!O27)/3</f>
        <v>9.6666666666666661</v>
      </c>
      <c r="P27" s="157" t="str">
        <f t="shared" ref="P27:P35" si="14">IF(O27&gt;10,"มีจุดแข็ง","ไม่มีจุดแข็ง")</f>
        <v>ไม่มีจุดแข็ง</v>
      </c>
      <c r="Q27" s="163">
        <f t="shared" ref="Q27:Q35" si="15">G27+I27+K27+M27+O27</f>
        <v>44</v>
      </c>
      <c r="R27" s="162">
        <f t="shared" ref="R27:R35" si="16">IF(Q27&lt;1,"-",Q27)</f>
        <v>44</v>
      </c>
      <c r="S27" s="159" t="str">
        <f t="shared" ref="S27:S35" si="17">IF(R27&gt;48,"เสี่ยง/มีปัญหา","ปกติ")</f>
        <v>ปกติ</v>
      </c>
    </row>
    <row r="28" spans="1:31" s="13" customFormat="1" ht="22.5" customHeight="1">
      <c r="A28" s="184" t="s">
        <v>1</v>
      </c>
      <c r="B28" s="185">
        <f>input1!B28</f>
        <v>31</v>
      </c>
      <c r="C28" s="4" t="str">
        <f>input1!C28</f>
        <v>01175</v>
      </c>
      <c r="D28" s="5" t="str">
        <f>input1!D28</f>
        <v>เด็กหญิงวรรณิษา  วงษ์จ่า</v>
      </c>
      <c r="E28" s="6">
        <f>input1!E28</f>
        <v>2</v>
      </c>
      <c r="F28" s="64" t="str">
        <f t="shared" si="9"/>
        <v>หญิง</v>
      </c>
      <c r="G28" s="65">
        <f>input1!AF28</f>
        <v>7</v>
      </c>
      <c r="H28" s="153" t="str">
        <f t="shared" si="10"/>
        <v>ปกติ</v>
      </c>
      <c r="I28" s="172">
        <f>(equal1!I28+equal2!I28+equal3!I28)/3</f>
        <v>6</v>
      </c>
      <c r="J28" s="153" t="str">
        <f t="shared" si="11"/>
        <v>ปกติ</v>
      </c>
      <c r="K28" s="155">
        <f>(equal1!K28+equal2!K28+equal3!K28)/3</f>
        <v>6.666666666666667</v>
      </c>
      <c r="L28" s="153" t="str">
        <f t="shared" si="12"/>
        <v>ปกติ</v>
      </c>
      <c r="M28" s="155">
        <f>(equal1!M28+equal2!M28+equal3!M28)/3</f>
        <v>6.666666666666667</v>
      </c>
      <c r="N28" s="153" t="str">
        <f t="shared" si="13"/>
        <v>ปกติ</v>
      </c>
      <c r="O28" s="155">
        <f>(equal1!O28+equal2!O28+equal3!O28)/3</f>
        <v>12</v>
      </c>
      <c r="P28" s="157" t="str">
        <f t="shared" si="14"/>
        <v>มีจุดแข็ง</v>
      </c>
      <c r="Q28" s="163">
        <f t="shared" si="15"/>
        <v>38.333333333333336</v>
      </c>
      <c r="R28" s="162">
        <f t="shared" si="16"/>
        <v>38.333333333333336</v>
      </c>
      <c r="S28" s="159" t="str">
        <f t="shared" si="17"/>
        <v>ปกติ</v>
      </c>
    </row>
    <row r="29" spans="1:31" s="13" customFormat="1" ht="22.5" customHeight="1">
      <c r="A29" s="184" t="s">
        <v>2</v>
      </c>
      <c r="B29" s="185">
        <f>input1!B29</f>
        <v>31</v>
      </c>
      <c r="C29" s="4" t="str">
        <f>input1!C29</f>
        <v>01176</v>
      </c>
      <c r="D29" s="5" t="str">
        <f>input1!D29</f>
        <v>เด็กหญิงวราภรณ์  สมโภชน์</v>
      </c>
      <c r="E29" s="6">
        <f>input1!E29</f>
        <v>2</v>
      </c>
      <c r="F29" s="64" t="str">
        <f t="shared" si="9"/>
        <v>หญิง</v>
      </c>
      <c r="G29" s="65">
        <f>input1!AF29</f>
        <v>5</v>
      </c>
      <c r="H29" s="153" t="str">
        <f t="shared" si="10"/>
        <v>ปกติ</v>
      </c>
      <c r="I29" s="172">
        <f>(equal1!I29+equal2!I29+equal3!I29)/3</f>
        <v>7</v>
      </c>
      <c r="J29" s="153" t="str">
        <f t="shared" si="11"/>
        <v>ปกติ</v>
      </c>
      <c r="K29" s="155">
        <f>(equal1!K29+equal2!K29+equal3!K29)/3</f>
        <v>8.6666666666666661</v>
      </c>
      <c r="L29" s="153" t="str">
        <f t="shared" si="12"/>
        <v>ปกติ</v>
      </c>
      <c r="M29" s="155">
        <f>(equal1!M29+equal2!M29+equal3!M29)/3</f>
        <v>7</v>
      </c>
      <c r="N29" s="153" t="str">
        <f t="shared" si="13"/>
        <v>ปกติ</v>
      </c>
      <c r="O29" s="155">
        <f>(equal1!O29+equal2!O29+equal3!O29)/3</f>
        <v>10.666666666666666</v>
      </c>
      <c r="P29" s="157" t="str">
        <f t="shared" si="14"/>
        <v>มีจุดแข็ง</v>
      </c>
      <c r="Q29" s="163">
        <f t="shared" si="15"/>
        <v>38.333333333333329</v>
      </c>
      <c r="R29" s="162">
        <f t="shared" si="16"/>
        <v>38.333333333333329</v>
      </c>
      <c r="S29" s="159" t="str">
        <f t="shared" si="17"/>
        <v>ปกติ</v>
      </c>
    </row>
    <row r="30" spans="1:31" s="13" customFormat="1" ht="22.5" customHeight="1">
      <c r="A30" s="184" t="s">
        <v>3</v>
      </c>
      <c r="B30" s="185">
        <f>input1!B30</f>
        <v>31</v>
      </c>
      <c r="C30" s="4" t="str">
        <f>input1!C30</f>
        <v>01177</v>
      </c>
      <c r="D30" s="5" t="str">
        <f>input1!D30</f>
        <v>เด็กหญิงวิกานดา  ปรายยอดประเสริฐ</v>
      </c>
      <c r="E30" s="6">
        <f>input1!E30</f>
        <v>2</v>
      </c>
      <c r="F30" s="64" t="str">
        <f t="shared" si="9"/>
        <v>หญิง</v>
      </c>
      <c r="G30" s="65">
        <f>input1!AF30</f>
        <v>9</v>
      </c>
      <c r="H30" s="153" t="str">
        <f t="shared" si="10"/>
        <v>ปกติ</v>
      </c>
      <c r="I30" s="172">
        <f>(equal1!I30+equal2!I30+equal3!I30)/3</f>
        <v>6.333333333333333</v>
      </c>
      <c r="J30" s="153" t="str">
        <f t="shared" si="11"/>
        <v>ปกติ</v>
      </c>
      <c r="K30" s="155">
        <f>(equal1!K30+equal2!K30+equal3!K30)/3</f>
        <v>9</v>
      </c>
      <c r="L30" s="153" t="str">
        <f t="shared" si="12"/>
        <v>ปกติ</v>
      </c>
      <c r="M30" s="155">
        <f>(equal1!M30+equal2!M30+equal3!M30)/3</f>
        <v>6.333333333333333</v>
      </c>
      <c r="N30" s="153" t="str">
        <f t="shared" si="13"/>
        <v>ปกติ</v>
      </c>
      <c r="O30" s="155">
        <f>(equal1!O30+equal2!O30+equal3!O30)/3</f>
        <v>10.666666666666666</v>
      </c>
      <c r="P30" s="157" t="str">
        <f t="shared" si="14"/>
        <v>มีจุดแข็ง</v>
      </c>
      <c r="Q30" s="163">
        <f t="shared" si="15"/>
        <v>41.333333333333329</v>
      </c>
      <c r="R30" s="162">
        <f t="shared" si="16"/>
        <v>41.333333333333329</v>
      </c>
      <c r="S30" s="159" t="str">
        <f t="shared" si="17"/>
        <v>ปกติ</v>
      </c>
    </row>
    <row r="31" spans="1:31" s="13" customFormat="1" ht="22.5" customHeight="1">
      <c r="A31" s="184" t="s">
        <v>4</v>
      </c>
      <c r="B31" s="185">
        <f>input1!B31</f>
        <v>31</v>
      </c>
      <c r="C31" s="4" t="str">
        <f>input1!C31</f>
        <v>01178</v>
      </c>
      <c r="D31" s="5" t="str">
        <f>input1!D31</f>
        <v>เด็กหญิงศศิวิมล  ข่มพัด</v>
      </c>
      <c r="E31" s="6">
        <f>input1!E31</f>
        <v>2</v>
      </c>
      <c r="F31" s="64" t="str">
        <f t="shared" si="9"/>
        <v>หญิง</v>
      </c>
      <c r="G31" s="65">
        <f>input1!AF31</f>
        <v>10</v>
      </c>
      <c r="H31" s="153" t="str">
        <f t="shared" si="10"/>
        <v>ปกติ</v>
      </c>
      <c r="I31" s="172">
        <f>(equal1!I31+equal2!I31+equal3!I31)/3</f>
        <v>7.333333333333333</v>
      </c>
      <c r="J31" s="153" t="str">
        <f t="shared" si="11"/>
        <v>ปกติ</v>
      </c>
      <c r="K31" s="155">
        <f>(equal1!K31+equal2!K31+equal3!K31)/3</f>
        <v>8.6666666666666661</v>
      </c>
      <c r="L31" s="153" t="str">
        <f t="shared" si="12"/>
        <v>ปกติ</v>
      </c>
      <c r="M31" s="155">
        <f>(equal1!M31+equal2!M31+equal3!M31)/3</f>
        <v>7.333333333333333</v>
      </c>
      <c r="N31" s="153" t="str">
        <f t="shared" si="13"/>
        <v>ปกติ</v>
      </c>
      <c r="O31" s="155">
        <f>(equal1!O31+equal2!O31+equal3!O31)/3</f>
        <v>10.666666666666666</v>
      </c>
      <c r="P31" s="157" t="str">
        <f t="shared" si="14"/>
        <v>มีจุดแข็ง</v>
      </c>
      <c r="Q31" s="163">
        <f t="shared" si="15"/>
        <v>44</v>
      </c>
      <c r="R31" s="162">
        <f t="shared" si="16"/>
        <v>44</v>
      </c>
      <c r="S31" s="159" t="str">
        <f t="shared" si="17"/>
        <v>ปกติ</v>
      </c>
    </row>
    <row r="32" spans="1:31" s="13" customFormat="1" ht="22.5" customHeight="1">
      <c r="A32" s="184" t="s">
        <v>5</v>
      </c>
      <c r="B32" s="185">
        <f>input1!B32</f>
        <v>31</v>
      </c>
      <c r="C32" s="4" t="str">
        <f>input1!C32</f>
        <v>01179</v>
      </c>
      <c r="D32" s="5" t="str">
        <f>input1!D32</f>
        <v>เด็กหญิงศุภรัตน์  ทองอ่อน</v>
      </c>
      <c r="E32" s="6">
        <f>input1!E32</f>
        <v>2</v>
      </c>
      <c r="F32" s="64" t="str">
        <f t="shared" si="9"/>
        <v>หญิง</v>
      </c>
      <c r="G32" s="65">
        <f>input1!AF32</f>
        <v>7</v>
      </c>
      <c r="H32" s="153" t="str">
        <f t="shared" si="10"/>
        <v>ปกติ</v>
      </c>
      <c r="I32" s="172" t="e">
        <f>(equal1!I32+equal2!I32+equal3!I32)/3</f>
        <v>#REF!</v>
      </c>
      <c r="J32" s="153" t="s">
        <v>53</v>
      </c>
      <c r="K32" s="155" t="e">
        <f>(equal1!K32+equal2!K32+equal3!K32)/3</f>
        <v>#REF!</v>
      </c>
      <c r="L32" s="153" t="s">
        <v>53</v>
      </c>
      <c r="M32" s="155" t="e">
        <f>(equal1!M32+equal2!M32+equal3!M32)/3</f>
        <v>#REF!</v>
      </c>
      <c r="N32" s="153" t="s">
        <v>53</v>
      </c>
      <c r="O32" s="155" t="e">
        <f>(equal1!O32+equal2!O32+equal3!O32)/3</f>
        <v>#REF!</v>
      </c>
      <c r="P32" s="157" t="s">
        <v>153</v>
      </c>
      <c r="Q32" s="163" t="e">
        <f t="shared" si="15"/>
        <v>#REF!</v>
      </c>
      <c r="R32" s="162" t="e">
        <f t="shared" si="16"/>
        <v>#REF!</v>
      </c>
      <c r="S32" s="159" t="s">
        <v>53</v>
      </c>
    </row>
    <row r="33" spans="1:19" s="13" customFormat="1" ht="22.5" customHeight="1">
      <c r="A33" s="184" t="s">
        <v>6</v>
      </c>
      <c r="B33" s="185">
        <f>input1!B33</f>
        <v>31</v>
      </c>
      <c r="C33" s="4" t="str">
        <f>input1!C33</f>
        <v>01180</v>
      </c>
      <c r="D33" s="5" t="str">
        <f>input1!D33</f>
        <v>เด็กหญิงอรพรรณ  เลาคำ</v>
      </c>
      <c r="E33" s="6">
        <f>input1!E33</f>
        <v>2</v>
      </c>
      <c r="F33" s="64" t="str">
        <f t="shared" si="9"/>
        <v>หญิง</v>
      </c>
      <c r="G33" s="65">
        <f>input1!AF33</f>
        <v>7</v>
      </c>
      <c r="H33" s="153" t="str">
        <f t="shared" si="10"/>
        <v>ปกติ</v>
      </c>
      <c r="I33" s="172">
        <f>(equal1!I33+equal2!I33+equal3!I33)/3</f>
        <v>7.333333333333333</v>
      </c>
      <c r="J33" s="153" t="str">
        <f t="shared" si="11"/>
        <v>ปกติ</v>
      </c>
      <c r="K33" s="155">
        <f>(equal1!K33+equal2!K33+equal3!K33)/3</f>
        <v>8</v>
      </c>
      <c r="L33" s="153" t="str">
        <f t="shared" si="12"/>
        <v>ปกติ</v>
      </c>
      <c r="M33" s="155">
        <f>(equal1!M33+equal2!M33+equal3!M33)/3</f>
        <v>7</v>
      </c>
      <c r="N33" s="153" t="str">
        <f t="shared" si="13"/>
        <v>ปกติ</v>
      </c>
      <c r="O33" s="155">
        <f>(equal1!O33+equal2!O33+equal3!O33)/3</f>
        <v>12.666666666666666</v>
      </c>
      <c r="P33" s="157" t="str">
        <f t="shared" si="14"/>
        <v>มีจุดแข็ง</v>
      </c>
      <c r="Q33" s="163">
        <f t="shared" si="15"/>
        <v>42</v>
      </c>
      <c r="R33" s="162">
        <f t="shared" si="16"/>
        <v>42</v>
      </c>
      <c r="S33" s="159" t="str">
        <f t="shared" si="17"/>
        <v>ปกติ</v>
      </c>
    </row>
    <row r="34" spans="1:19" s="13" customFormat="1" ht="22.5" customHeight="1">
      <c r="A34" s="184" t="s">
        <v>7</v>
      </c>
      <c r="B34" s="185">
        <f>input1!B34</f>
        <v>31</v>
      </c>
      <c r="C34" s="4" t="str">
        <f>input1!C34</f>
        <v>01311</v>
      </c>
      <c r="D34" s="5" t="str">
        <f>input1!D34</f>
        <v>เด็กหญิงนลินี  พูกันแก้ว</v>
      </c>
      <c r="E34" s="6">
        <f>input1!E34</f>
        <v>2</v>
      </c>
      <c r="F34" s="64" t="str">
        <f t="shared" si="9"/>
        <v>หญิง</v>
      </c>
      <c r="G34" s="65">
        <f>input1!AF34</f>
        <v>8</v>
      </c>
      <c r="H34" s="153" t="str">
        <f t="shared" si="10"/>
        <v>ปกติ</v>
      </c>
      <c r="I34" s="172">
        <f>(equal1!I34+equal2!I34+equal3!I34)/3</f>
        <v>7.666666666666667</v>
      </c>
      <c r="J34" s="153" t="str">
        <f t="shared" si="11"/>
        <v>ปกติ</v>
      </c>
      <c r="K34" s="155">
        <f>(equal1!K34+equal2!K34+equal3!K34)/3</f>
        <v>6.333333333333333</v>
      </c>
      <c r="L34" s="153" t="str">
        <f t="shared" si="12"/>
        <v>ปกติ</v>
      </c>
      <c r="M34" s="155">
        <f>(equal1!M34+equal2!M34+equal3!M34)/3</f>
        <v>7</v>
      </c>
      <c r="N34" s="153" t="str">
        <f t="shared" si="13"/>
        <v>ปกติ</v>
      </c>
      <c r="O34" s="155">
        <f>(equal1!O34+equal2!O34+equal3!O34)/3</f>
        <v>12</v>
      </c>
      <c r="P34" s="157" t="str">
        <f t="shared" si="14"/>
        <v>มีจุดแข็ง</v>
      </c>
      <c r="Q34" s="163">
        <f t="shared" si="15"/>
        <v>41</v>
      </c>
      <c r="R34" s="162">
        <f t="shared" si="16"/>
        <v>41</v>
      </c>
      <c r="S34" s="159" t="str">
        <f t="shared" si="17"/>
        <v>ปกติ</v>
      </c>
    </row>
    <row r="35" spans="1:19" s="13" customFormat="1" ht="22.5" customHeight="1">
      <c r="A35" s="184" t="s">
        <v>8</v>
      </c>
      <c r="B35" s="185">
        <f>input1!B35</f>
        <v>31</v>
      </c>
      <c r="C35" s="4">
        <f>input1!C35</f>
        <v>0</v>
      </c>
      <c r="D35" s="5" t="str">
        <f>input1!D35</f>
        <v>เด็กหญิงทรายแก้ว   ภูริบริบูรณ์</v>
      </c>
      <c r="E35" s="6">
        <f>input1!E35</f>
        <v>2</v>
      </c>
      <c r="F35" s="64" t="str">
        <f t="shared" si="9"/>
        <v>หญิง</v>
      </c>
      <c r="G35" s="65">
        <f>input1!AF35</f>
        <v>9</v>
      </c>
      <c r="H35" s="153" t="str">
        <f t="shared" si="10"/>
        <v>ปกติ</v>
      </c>
      <c r="I35" s="172">
        <f>(equal1!I35+equal2!I35+equal3!I35)/3</f>
        <v>10.333333333333334</v>
      </c>
      <c r="J35" s="153" t="str">
        <f t="shared" si="11"/>
        <v>เสี่ยง/มีปัญหา</v>
      </c>
      <c r="K35" s="155">
        <f>(equal1!K35+equal2!K35+equal3!K35)/3</f>
        <v>10.666666666666666</v>
      </c>
      <c r="L35" s="153" t="str">
        <f t="shared" si="12"/>
        <v>เสี่ยง/มีปัญหา</v>
      </c>
      <c r="M35" s="155">
        <f>(equal1!M35+equal2!M35+equal3!M35)/3</f>
        <v>7.333333333333333</v>
      </c>
      <c r="N35" s="153" t="str">
        <f t="shared" si="13"/>
        <v>ปกติ</v>
      </c>
      <c r="O35" s="155">
        <f>(equal1!O35+equal2!O35+equal3!O35)/3</f>
        <v>10</v>
      </c>
      <c r="P35" s="157" t="str">
        <f t="shared" si="14"/>
        <v>ไม่มีจุดแข็ง</v>
      </c>
      <c r="Q35" s="163">
        <f t="shared" si="15"/>
        <v>47.333333333333336</v>
      </c>
      <c r="R35" s="162">
        <f t="shared" si="16"/>
        <v>47.333333333333336</v>
      </c>
      <c r="S35" s="159" t="str">
        <f t="shared" si="17"/>
        <v>ปกติ</v>
      </c>
    </row>
    <row r="36" spans="1:19" ht="22.5" customHeight="1">
      <c r="A36" s="140"/>
      <c r="D36" s="41"/>
      <c r="E36" s="41"/>
      <c r="F36" s="41"/>
      <c r="G36" s="41"/>
      <c r="H36" s="41"/>
    </row>
    <row r="37" spans="1:19" ht="22.5" customHeight="1">
      <c r="C37" s="70" t="s">
        <v>47</v>
      </c>
      <c r="D37" s="70"/>
      <c r="E37" s="51"/>
      <c r="F37" s="71"/>
      <c r="G37" s="70"/>
      <c r="H37" s="70"/>
    </row>
    <row r="38" spans="1:19" ht="22.5" customHeight="1">
      <c r="C38" s="51"/>
      <c r="D38" s="51" t="s">
        <v>48</v>
      </c>
      <c r="E38" s="51"/>
      <c r="F38" s="51" t="s">
        <v>48</v>
      </c>
      <c r="G38" s="51"/>
      <c r="H38" s="51"/>
    </row>
  </sheetData>
  <mergeCells count="3">
    <mergeCell ref="A1:F1"/>
    <mergeCell ref="A2:F2"/>
    <mergeCell ref="H1:S1"/>
  </mergeCells>
  <phoneticPr fontId="0" type="noConversion"/>
  <printOptions horizontalCentered="1"/>
  <pageMargins left="0" right="0" top="0.78740157480314965" bottom="0" header="0.51181102362204722" footer="0.51181102362204722"/>
  <pageSetup paperSize="9" scale="90" orientation="landscape" horizontalDpi="4294967293" verticalDpi="36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topLeftCell="A7" zoomScale="60" zoomScaleNormal="100" workbookViewId="0">
      <selection activeCell="H37" sqref="H37"/>
    </sheetView>
  </sheetViews>
  <sheetFormatPr defaultRowHeight="20.25"/>
  <cols>
    <col min="1" max="16384" width="9.140625" style="2"/>
  </cols>
  <sheetData>
    <row r="1" spans="1:9" ht="23.25">
      <c r="A1" s="2" t="s">
        <v>61</v>
      </c>
      <c r="D1" s="285" t="s">
        <v>150</v>
      </c>
      <c r="E1" s="285"/>
      <c r="I1" s="2" t="s">
        <v>83</v>
      </c>
    </row>
    <row r="9" spans="1:9">
      <c r="C9" s="2" t="s">
        <v>17</v>
      </c>
      <c r="D9" s="2" t="s">
        <v>51</v>
      </c>
      <c r="E9" s="2" t="s">
        <v>18</v>
      </c>
      <c r="F9" s="2" t="s">
        <v>49</v>
      </c>
      <c r="G9" s="2" t="s">
        <v>50</v>
      </c>
    </row>
    <row r="10" spans="1:9">
      <c r="B10" s="2" t="s">
        <v>53</v>
      </c>
      <c r="C10" s="2">
        <f>COUNTIF(summary!H4:'summary'!H36,"=ปกติ")</f>
        <v>30</v>
      </c>
      <c r="D10" s="2">
        <f>COUNTIF(summary!J4:'summary'!J36,"=ปกติ")</f>
        <v>30</v>
      </c>
      <c r="E10" s="2">
        <f>COUNTIF(summary!L4:'summary'!L36,"=ปกติ")</f>
        <v>28</v>
      </c>
      <c r="F10" s="2">
        <f>COUNTIF(summary!N4:'summary'!N36,"=ปกติ")</f>
        <v>31</v>
      </c>
      <c r="G10" s="2">
        <f>COUNTIF(summary!P4:'summary'!P36,"=มีจุดแข็ง")</f>
        <v>19</v>
      </c>
    </row>
    <row r="11" spans="1:9">
      <c r="B11" s="2" t="s">
        <v>54</v>
      </c>
      <c r="C11" s="2">
        <f>COUNTIF(summary!H4:'summary'!H36,"=เสี่ยง/มีปัญหา")</f>
        <v>2</v>
      </c>
      <c r="D11" s="2">
        <f>COUNTIF(summary!J4:'summary'!J36,"=เสี่ยง/มีปัญหา")</f>
        <v>2</v>
      </c>
      <c r="E11" s="2">
        <f>COUNTIF(summary!L4:'summary'!L36,"=เสี่ยง/มีปัญหา")</f>
        <v>4</v>
      </c>
      <c r="F11" s="2">
        <f>COUNTIF(summary!N4:'summary'!N36,"=เสี่ยง/มีปัญหา")</f>
        <v>1</v>
      </c>
      <c r="G11" s="2">
        <f>COUNTIF(summary!P4:'summary'!P36,"=ไม่มีจุดแข็ง")</f>
        <v>13</v>
      </c>
    </row>
    <row r="15" spans="1:9">
      <c r="B15" s="2" t="s">
        <v>53</v>
      </c>
      <c r="C15" s="2">
        <f>COUNTIF(summary!S4:'summary'!S36,"=ปกติ")</f>
        <v>30</v>
      </c>
    </row>
    <row r="16" spans="1:9">
      <c r="B16" s="2" t="s">
        <v>52</v>
      </c>
      <c r="C16" s="2">
        <f>COUNTIF(summary!S4:'summary'!S36,"=เสี่ยง/มีปัญหา")</f>
        <v>2</v>
      </c>
    </row>
    <row r="32" spans="1:6">
      <c r="A32" s="2" t="s">
        <v>84</v>
      </c>
      <c r="F32" s="2" t="s">
        <v>85</v>
      </c>
    </row>
    <row r="33" spans="1:9">
      <c r="B33" s="2" t="s">
        <v>154</v>
      </c>
      <c r="G33" s="2" t="s">
        <v>151</v>
      </c>
    </row>
    <row r="34" spans="1:9" ht="21" customHeight="1">
      <c r="A34" s="284" t="s">
        <v>155</v>
      </c>
      <c r="B34" s="284"/>
      <c r="C34" s="284"/>
      <c r="D34" s="284"/>
      <c r="F34" s="284" t="s">
        <v>152</v>
      </c>
      <c r="G34" s="284"/>
      <c r="H34" s="284"/>
      <c r="I34" s="284"/>
    </row>
  </sheetData>
  <mergeCells count="3">
    <mergeCell ref="A34:D34"/>
    <mergeCell ref="F34:I34"/>
    <mergeCell ref="D1:E1"/>
  </mergeCells>
  <phoneticPr fontId="0" type="noConversion"/>
  <pageMargins left="0.75" right="0.75" top="1" bottom="1" header="0.5" footer="0.5"/>
  <pageSetup paperSize="9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37"/>
  <sheetViews>
    <sheetView tabSelected="1" view="pageBreakPreview" zoomScaleNormal="120" zoomScaleSheetLayoutView="100" workbookViewId="0">
      <selection activeCell="S7" sqref="S7"/>
    </sheetView>
  </sheetViews>
  <sheetFormatPr defaultRowHeight="20.25"/>
  <cols>
    <col min="1" max="1" width="5.42578125" style="2" customWidth="1"/>
    <col min="2" max="2" width="5.140625" style="2" customWidth="1"/>
    <col min="3" max="3" width="8.85546875" style="2" bestFit="1" customWidth="1"/>
    <col min="4" max="4" width="27.7109375" style="2" customWidth="1"/>
    <col min="5" max="5" width="9.140625" style="2"/>
    <col min="6" max="29" width="3.140625" style="2" customWidth="1"/>
    <col min="30" max="30" width="2.85546875" style="2" customWidth="1"/>
    <col min="31" max="31" width="0.42578125" style="2" hidden="1" customWidth="1"/>
    <col min="32" max="32" width="3.7109375" style="2" customWidth="1"/>
    <col min="33" max="33" width="3.5703125" style="2" hidden="1" customWidth="1"/>
    <col min="34" max="34" width="5.140625" style="2" hidden="1" customWidth="1"/>
    <col min="35" max="35" width="3.7109375" style="2" customWidth="1"/>
    <col min="36" max="36" width="2.7109375" style="2" hidden="1" customWidth="1"/>
    <col min="37" max="37" width="3.28515625" style="2" hidden="1" customWidth="1"/>
    <col min="38" max="38" width="0.140625" style="2" customWidth="1"/>
    <col min="39" max="39" width="3.7109375" style="2" customWidth="1"/>
    <col min="40" max="40" width="3.85546875" style="2" hidden="1" customWidth="1"/>
    <col min="41" max="41" width="0.140625" style="2" customWidth="1"/>
    <col min="42" max="42" width="6.28515625" style="2" hidden="1" customWidth="1"/>
    <col min="43" max="43" width="3.5703125" style="2" customWidth="1"/>
    <col min="44" max="44" width="8.140625" style="2" hidden="1" customWidth="1"/>
    <col min="45" max="45" width="3.7109375" style="2" customWidth="1"/>
    <col min="46" max="16384" width="9.140625" style="2"/>
  </cols>
  <sheetData>
    <row r="1" spans="1:46" ht="22.5" customHeight="1" thickBot="1">
      <c r="A1" s="256" t="s">
        <v>26</v>
      </c>
      <c r="B1" s="257"/>
      <c r="C1" s="257"/>
      <c r="D1" s="257"/>
      <c r="E1" s="258"/>
      <c r="F1" s="256" t="s">
        <v>32</v>
      </c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8"/>
      <c r="AE1" s="40"/>
      <c r="AF1" s="262" t="s">
        <v>17</v>
      </c>
      <c r="AG1" s="92"/>
      <c r="AH1" s="93"/>
      <c r="AI1" s="265" t="s">
        <v>27</v>
      </c>
      <c r="AJ1" s="94"/>
      <c r="AK1" s="92"/>
      <c r="AL1" s="92"/>
      <c r="AM1" s="268" t="s">
        <v>18</v>
      </c>
      <c r="AN1" s="92"/>
      <c r="AO1" s="92"/>
      <c r="AP1" s="93"/>
      <c r="AQ1" s="265" t="s">
        <v>19</v>
      </c>
      <c r="AR1" s="94"/>
      <c r="AS1" s="259" t="s">
        <v>28</v>
      </c>
    </row>
    <row r="2" spans="1:46" ht="21.75" thickBot="1">
      <c r="A2" s="253" t="s">
        <v>150</v>
      </c>
      <c r="B2" s="254"/>
      <c r="C2" s="254"/>
      <c r="D2" s="254"/>
      <c r="E2" s="255"/>
      <c r="F2" s="256" t="s">
        <v>25</v>
      </c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8"/>
      <c r="AE2" s="41"/>
      <c r="AF2" s="263"/>
      <c r="AG2" s="95"/>
      <c r="AH2" s="96"/>
      <c r="AI2" s="266"/>
      <c r="AJ2" s="97"/>
      <c r="AK2" s="95"/>
      <c r="AL2" s="95"/>
      <c r="AM2" s="269"/>
      <c r="AN2" s="95"/>
      <c r="AO2" s="95"/>
      <c r="AP2" s="96"/>
      <c r="AQ2" s="266"/>
      <c r="AR2" s="97"/>
      <c r="AS2" s="260"/>
    </row>
    <row r="3" spans="1:46" ht="21.75" thickBot="1">
      <c r="A3" s="86" t="s">
        <v>21</v>
      </c>
      <c r="B3" s="87" t="s">
        <v>20</v>
      </c>
      <c r="C3" s="88" t="s">
        <v>82</v>
      </c>
      <c r="D3" s="87" t="s">
        <v>23</v>
      </c>
      <c r="E3" s="88" t="s">
        <v>24</v>
      </c>
      <c r="F3" s="81">
        <v>1</v>
      </c>
      <c r="G3" s="82">
        <v>2</v>
      </c>
      <c r="H3" s="82">
        <v>3</v>
      </c>
      <c r="I3" s="82">
        <v>4</v>
      </c>
      <c r="J3" s="83">
        <v>5</v>
      </c>
      <c r="K3" s="84">
        <v>6</v>
      </c>
      <c r="L3" s="82">
        <v>7</v>
      </c>
      <c r="M3" s="82">
        <v>8</v>
      </c>
      <c r="N3" s="82">
        <v>9</v>
      </c>
      <c r="O3" s="85">
        <v>10</v>
      </c>
      <c r="P3" s="81">
        <v>11</v>
      </c>
      <c r="Q3" s="82">
        <v>12</v>
      </c>
      <c r="R3" s="82">
        <v>13</v>
      </c>
      <c r="S3" s="82">
        <v>14</v>
      </c>
      <c r="T3" s="83">
        <v>15</v>
      </c>
      <c r="U3" s="84">
        <v>16</v>
      </c>
      <c r="V3" s="82">
        <v>17</v>
      </c>
      <c r="W3" s="82">
        <v>18</v>
      </c>
      <c r="X3" s="82">
        <v>19</v>
      </c>
      <c r="Y3" s="85">
        <v>20</v>
      </c>
      <c r="Z3" s="81">
        <v>21</v>
      </c>
      <c r="AA3" s="82">
        <v>22</v>
      </c>
      <c r="AB3" s="82">
        <v>23</v>
      </c>
      <c r="AC3" s="82">
        <v>24</v>
      </c>
      <c r="AD3" s="83">
        <v>25</v>
      </c>
      <c r="AE3" s="41"/>
      <c r="AF3" s="264"/>
      <c r="AG3" s="98"/>
      <c r="AH3" s="99"/>
      <c r="AI3" s="267"/>
      <c r="AJ3" s="100"/>
      <c r="AK3" s="98"/>
      <c r="AL3" s="98"/>
      <c r="AM3" s="270"/>
      <c r="AN3" s="98"/>
      <c r="AO3" s="98"/>
      <c r="AP3" s="99"/>
      <c r="AQ3" s="267"/>
      <c r="AR3" s="100"/>
      <c r="AS3" s="261"/>
    </row>
    <row r="4" spans="1:46" s="13" customFormat="1" ht="18" customHeight="1">
      <c r="A4" s="177" t="s">
        <v>66</v>
      </c>
      <c r="B4" s="89">
        <v>31</v>
      </c>
      <c r="C4" s="104" t="s">
        <v>87</v>
      </c>
      <c r="D4" s="105" t="s">
        <v>118</v>
      </c>
      <c r="E4" s="106">
        <v>1</v>
      </c>
      <c r="F4" s="7">
        <v>3</v>
      </c>
      <c r="G4" s="8">
        <v>2</v>
      </c>
      <c r="H4" s="8">
        <v>1</v>
      </c>
      <c r="I4" s="8">
        <v>2</v>
      </c>
      <c r="J4" s="9">
        <v>1</v>
      </c>
      <c r="K4" s="10">
        <v>1</v>
      </c>
      <c r="L4" s="8">
        <v>1</v>
      </c>
      <c r="M4" s="8">
        <v>2</v>
      </c>
      <c r="N4" s="8">
        <v>1</v>
      </c>
      <c r="O4" s="11">
        <v>1</v>
      </c>
      <c r="P4" s="7">
        <v>2</v>
      </c>
      <c r="Q4" s="8">
        <v>2</v>
      </c>
      <c r="R4" s="8">
        <v>1</v>
      </c>
      <c r="S4" s="8">
        <v>2</v>
      </c>
      <c r="T4" s="9">
        <v>1</v>
      </c>
      <c r="U4" s="10">
        <v>2</v>
      </c>
      <c r="V4" s="8">
        <v>1</v>
      </c>
      <c r="W4" s="8">
        <v>1</v>
      </c>
      <c r="X4" s="8">
        <v>1</v>
      </c>
      <c r="Y4" s="11">
        <v>2</v>
      </c>
      <c r="Z4" s="7">
        <v>2</v>
      </c>
      <c r="AA4" s="8">
        <v>1</v>
      </c>
      <c r="AB4" s="8">
        <v>1</v>
      </c>
      <c r="AC4" s="8">
        <v>1</v>
      </c>
      <c r="AD4" s="9">
        <v>3</v>
      </c>
      <c r="AE4" s="42">
        <f>H4+M4+R4+U4+AC4</f>
        <v>7</v>
      </c>
      <c r="AF4" s="72">
        <f t="shared" ref="AF4:AF35" si="0">IF(AE4=0,"0",AE4)</f>
        <v>7</v>
      </c>
      <c r="AG4" s="73">
        <f t="shared" ref="AG4:AG35" si="1">IF(L4=3,1,IF(L4=2,2,IF(L4=1,3)))</f>
        <v>3</v>
      </c>
      <c r="AH4" s="73">
        <f>J4+AG4+Q4+W4+AA4</f>
        <v>8</v>
      </c>
      <c r="AI4" s="73">
        <f t="shared" ref="AI4:AI35" si="2">IF(AH4=0,"0",AH4)</f>
        <v>8</v>
      </c>
      <c r="AJ4" s="73">
        <f t="shared" ref="AJ4:AJ35" si="3">IF(Z4=3,1,IF(Z4=2,2,IF(Z4=1,3)))</f>
        <v>2</v>
      </c>
      <c r="AK4" s="73">
        <f t="shared" ref="AK4:AK35" si="4">IF(AD4=3,1,IF(AD4=2,2,IF(AD4=1,3)))</f>
        <v>1</v>
      </c>
      <c r="AL4" s="73">
        <f>G4+O4+T4+AJ4+AK4</f>
        <v>7</v>
      </c>
      <c r="AM4" s="73">
        <f t="shared" ref="AM4:AM35" si="5">IF(AL4=0,"0",AL4)</f>
        <v>7</v>
      </c>
      <c r="AN4" s="73">
        <f t="shared" ref="AN4:AN35" si="6">IF(P4=3,1,IF(P4=2,2,IF(P4=1,3)))</f>
        <v>2</v>
      </c>
      <c r="AO4" s="73">
        <f t="shared" ref="AO4:AO35" si="7">IF(S4=3,1,IF(S4=2,2,IF(S4=1,3)))</f>
        <v>2</v>
      </c>
      <c r="AP4" s="73">
        <f>K4+AN4+AO4+X4+AB4</f>
        <v>7</v>
      </c>
      <c r="AQ4" s="73">
        <f t="shared" ref="AQ4:AQ35" si="8">IF(AP4=0,"0",AP4)</f>
        <v>7</v>
      </c>
      <c r="AR4" s="73">
        <f>F4+I4+N4+V4+Y4</f>
        <v>9</v>
      </c>
      <c r="AS4" s="74">
        <f t="shared" ref="AS4:AS35" si="9">IF(AR4=0,"0",AR4)</f>
        <v>9</v>
      </c>
      <c r="AT4" s="12"/>
    </row>
    <row r="5" spans="1:46" s="13" customFormat="1" ht="18" customHeight="1">
      <c r="A5" s="91" t="s">
        <v>67</v>
      </c>
      <c r="B5" s="89">
        <v>31</v>
      </c>
      <c r="C5" s="104" t="s">
        <v>88</v>
      </c>
      <c r="D5" s="105" t="s">
        <v>119</v>
      </c>
      <c r="E5" s="106">
        <v>1</v>
      </c>
      <c r="F5" s="14">
        <v>2</v>
      </c>
      <c r="G5" s="15">
        <v>2</v>
      </c>
      <c r="H5" s="15">
        <v>3</v>
      </c>
      <c r="I5" s="15">
        <v>2</v>
      </c>
      <c r="J5" s="16">
        <v>2</v>
      </c>
      <c r="K5" s="17">
        <v>1</v>
      </c>
      <c r="L5" s="15">
        <v>2</v>
      </c>
      <c r="M5" s="15">
        <v>2</v>
      </c>
      <c r="N5" s="15">
        <v>2</v>
      </c>
      <c r="O5" s="18">
        <v>2</v>
      </c>
      <c r="P5" s="14">
        <v>3</v>
      </c>
      <c r="Q5" s="15">
        <v>3</v>
      </c>
      <c r="R5" s="15">
        <v>1</v>
      </c>
      <c r="S5" s="15">
        <v>3</v>
      </c>
      <c r="T5" s="16">
        <v>2</v>
      </c>
      <c r="U5" s="17">
        <v>3</v>
      </c>
      <c r="V5" s="15">
        <v>2</v>
      </c>
      <c r="W5" s="15">
        <v>3</v>
      </c>
      <c r="X5" s="15">
        <v>1</v>
      </c>
      <c r="Y5" s="18">
        <v>2</v>
      </c>
      <c r="Z5" s="14">
        <v>2</v>
      </c>
      <c r="AA5" s="15">
        <v>2</v>
      </c>
      <c r="AB5" s="15">
        <v>1</v>
      </c>
      <c r="AC5" s="15">
        <v>1</v>
      </c>
      <c r="AD5" s="16">
        <v>3</v>
      </c>
      <c r="AE5" s="42">
        <f t="shared" ref="AE5:AE35" si="10">H5+M5+R5+U5+AC5</f>
        <v>10</v>
      </c>
      <c r="AF5" s="72">
        <f t="shared" si="0"/>
        <v>10</v>
      </c>
      <c r="AG5" s="73">
        <f t="shared" si="1"/>
        <v>2</v>
      </c>
      <c r="AH5" s="73">
        <f t="shared" ref="AH5:AH35" si="11">J5+AG5+Q5+W5+AA5</f>
        <v>12</v>
      </c>
      <c r="AI5" s="73">
        <f t="shared" si="2"/>
        <v>12</v>
      </c>
      <c r="AJ5" s="73">
        <f t="shared" si="3"/>
        <v>2</v>
      </c>
      <c r="AK5" s="73">
        <f t="shared" si="4"/>
        <v>1</v>
      </c>
      <c r="AL5" s="73">
        <f t="shared" ref="AL5:AL35" si="12">G5+O5+T5+AJ5+AK5</f>
        <v>9</v>
      </c>
      <c r="AM5" s="73">
        <f t="shared" si="5"/>
        <v>9</v>
      </c>
      <c r="AN5" s="73">
        <f t="shared" si="6"/>
        <v>1</v>
      </c>
      <c r="AO5" s="73">
        <f t="shared" si="7"/>
        <v>1</v>
      </c>
      <c r="AP5" s="73">
        <f t="shared" ref="AP5:AP35" si="13">K5+AN5+AO5+X5+AB5</f>
        <v>5</v>
      </c>
      <c r="AQ5" s="73">
        <f t="shared" si="8"/>
        <v>5</v>
      </c>
      <c r="AR5" s="73">
        <f t="shared" ref="AR5:AR35" si="14">F5+I5+N5+V5+Y5</f>
        <v>10</v>
      </c>
      <c r="AS5" s="74">
        <f t="shared" si="9"/>
        <v>10</v>
      </c>
      <c r="AT5" s="12"/>
    </row>
    <row r="6" spans="1:46" s="13" customFormat="1" ht="18" customHeight="1">
      <c r="A6" s="177" t="s">
        <v>68</v>
      </c>
      <c r="B6" s="89">
        <v>31</v>
      </c>
      <c r="C6" s="104" t="s">
        <v>89</v>
      </c>
      <c r="D6" s="105" t="s">
        <v>120</v>
      </c>
      <c r="E6" s="106">
        <v>1</v>
      </c>
      <c r="F6" s="14">
        <v>2</v>
      </c>
      <c r="G6" s="15">
        <v>1</v>
      </c>
      <c r="H6" s="15">
        <v>1</v>
      </c>
      <c r="I6" s="15">
        <v>1</v>
      </c>
      <c r="J6" s="16">
        <v>1</v>
      </c>
      <c r="K6" s="17">
        <v>2</v>
      </c>
      <c r="L6" s="15">
        <v>3</v>
      </c>
      <c r="M6" s="15">
        <v>2</v>
      </c>
      <c r="N6" s="15">
        <v>1</v>
      </c>
      <c r="O6" s="18">
        <v>1</v>
      </c>
      <c r="P6" s="14">
        <v>3</v>
      </c>
      <c r="Q6" s="15">
        <v>1</v>
      </c>
      <c r="R6" s="15">
        <v>1</v>
      </c>
      <c r="S6" s="15">
        <v>2</v>
      </c>
      <c r="T6" s="16">
        <v>1</v>
      </c>
      <c r="U6" s="17">
        <v>2</v>
      </c>
      <c r="V6" s="15">
        <v>2</v>
      </c>
      <c r="W6" s="15">
        <v>3</v>
      </c>
      <c r="X6" s="15">
        <v>1</v>
      </c>
      <c r="Y6" s="18">
        <v>2</v>
      </c>
      <c r="Z6" s="14">
        <v>1</v>
      </c>
      <c r="AA6" s="15">
        <v>1</v>
      </c>
      <c r="AB6" s="15">
        <v>3</v>
      </c>
      <c r="AC6" s="15">
        <v>2</v>
      </c>
      <c r="AD6" s="16">
        <v>2</v>
      </c>
      <c r="AE6" s="42">
        <f t="shared" si="10"/>
        <v>8</v>
      </c>
      <c r="AF6" s="72">
        <f t="shared" si="0"/>
        <v>8</v>
      </c>
      <c r="AG6" s="73">
        <f t="shared" si="1"/>
        <v>1</v>
      </c>
      <c r="AH6" s="73">
        <f t="shared" si="11"/>
        <v>7</v>
      </c>
      <c r="AI6" s="73">
        <f t="shared" si="2"/>
        <v>7</v>
      </c>
      <c r="AJ6" s="73">
        <f t="shared" si="3"/>
        <v>3</v>
      </c>
      <c r="AK6" s="73">
        <f t="shared" si="4"/>
        <v>2</v>
      </c>
      <c r="AL6" s="73">
        <f t="shared" si="12"/>
        <v>8</v>
      </c>
      <c r="AM6" s="73">
        <f t="shared" si="5"/>
        <v>8</v>
      </c>
      <c r="AN6" s="73">
        <f t="shared" si="6"/>
        <v>1</v>
      </c>
      <c r="AO6" s="73">
        <f t="shared" si="7"/>
        <v>2</v>
      </c>
      <c r="AP6" s="73">
        <f t="shared" si="13"/>
        <v>9</v>
      </c>
      <c r="AQ6" s="73">
        <f t="shared" si="8"/>
        <v>9</v>
      </c>
      <c r="AR6" s="73">
        <f t="shared" si="14"/>
        <v>8</v>
      </c>
      <c r="AS6" s="74">
        <f t="shared" si="9"/>
        <v>8</v>
      </c>
      <c r="AT6" s="12"/>
    </row>
    <row r="7" spans="1:46" s="13" customFormat="1" ht="18" customHeight="1">
      <c r="A7" s="91" t="s">
        <v>69</v>
      </c>
      <c r="B7" s="89">
        <v>31</v>
      </c>
      <c r="C7" s="104" t="s">
        <v>90</v>
      </c>
      <c r="D7" s="105" t="s">
        <v>121</v>
      </c>
      <c r="E7" s="106">
        <v>1</v>
      </c>
      <c r="F7" s="45"/>
      <c r="G7" s="46"/>
      <c r="H7" s="46"/>
      <c r="I7" s="46"/>
      <c r="J7" s="47"/>
      <c r="K7" s="48"/>
      <c r="L7" s="46"/>
      <c r="M7" s="46"/>
      <c r="N7" s="46"/>
      <c r="O7" s="49"/>
      <c r="P7" s="50"/>
      <c r="Q7" s="46"/>
      <c r="R7" s="46"/>
      <c r="S7" s="46"/>
      <c r="T7" s="47"/>
      <c r="U7" s="48"/>
      <c r="V7" s="46"/>
      <c r="W7" s="46"/>
      <c r="X7" s="46"/>
      <c r="Y7" s="49"/>
      <c r="Z7" s="50"/>
      <c r="AA7" s="46"/>
      <c r="AB7" s="46"/>
      <c r="AC7" s="46"/>
      <c r="AD7" s="47"/>
      <c r="AE7" s="42">
        <f t="shared" si="10"/>
        <v>0</v>
      </c>
      <c r="AF7" s="72" t="str">
        <f t="shared" si="0"/>
        <v>0</v>
      </c>
      <c r="AG7" s="73" t="b">
        <f t="shared" si="1"/>
        <v>0</v>
      </c>
      <c r="AH7" s="73">
        <f t="shared" si="11"/>
        <v>0</v>
      </c>
      <c r="AI7" s="73" t="str">
        <f t="shared" si="2"/>
        <v>0</v>
      </c>
      <c r="AJ7" s="73" t="b">
        <f t="shared" si="3"/>
        <v>0</v>
      </c>
      <c r="AK7" s="73" t="b">
        <f t="shared" si="4"/>
        <v>0</v>
      </c>
      <c r="AL7" s="73">
        <f t="shared" si="12"/>
        <v>0</v>
      </c>
      <c r="AM7" s="73" t="str">
        <f t="shared" si="5"/>
        <v>0</v>
      </c>
      <c r="AN7" s="73" t="b">
        <f t="shared" si="6"/>
        <v>0</v>
      </c>
      <c r="AO7" s="73" t="b">
        <f t="shared" si="7"/>
        <v>0</v>
      </c>
      <c r="AP7" s="73">
        <f t="shared" si="13"/>
        <v>0</v>
      </c>
      <c r="AQ7" s="73" t="str">
        <f t="shared" si="8"/>
        <v>0</v>
      </c>
      <c r="AR7" s="73">
        <f t="shared" si="14"/>
        <v>0</v>
      </c>
      <c r="AS7" s="74" t="str">
        <f t="shared" si="9"/>
        <v>0</v>
      </c>
      <c r="AT7" s="12"/>
    </row>
    <row r="8" spans="1:46" s="13" customFormat="1" ht="18" customHeight="1" thickBot="1">
      <c r="A8" s="177" t="s">
        <v>70</v>
      </c>
      <c r="B8" s="89">
        <v>31</v>
      </c>
      <c r="C8" s="107" t="s">
        <v>91</v>
      </c>
      <c r="D8" s="108" t="s">
        <v>122</v>
      </c>
      <c r="E8" s="109">
        <v>1</v>
      </c>
      <c r="F8" s="19">
        <v>2</v>
      </c>
      <c r="G8" s="20">
        <v>1</v>
      </c>
      <c r="H8" s="20">
        <v>1</v>
      </c>
      <c r="I8" s="20">
        <v>2</v>
      </c>
      <c r="J8" s="21">
        <v>1</v>
      </c>
      <c r="K8" s="22">
        <v>1</v>
      </c>
      <c r="L8" s="20">
        <v>1</v>
      </c>
      <c r="M8" s="20">
        <v>1</v>
      </c>
      <c r="N8" s="20">
        <v>1</v>
      </c>
      <c r="O8" s="23">
        <v>1</v>
      </c>
      <c r="P8" s="19">
        <v>1</v>
      </c>
      <c r="Q8" s="20">
        <v>1</v>
      </c>
      <c r="R8" s="20">
        <v>1</v>
      </c>
      <c r="S8" s="20">
        <v>1</v>
      </c>
      <c r="T8" s="21">
        <v>1</v>
      </c>
      <c r="U8" s="22">
        <v>2</v>
      </c>
      <c r="V8" s="20">
        <v>2</v>
      </c>
      <c r="W8" s="20">
        <v>1</v>
      </c>
      <c r="X8" s="20">
        <v>1</v>
      </c>
      <c r="Y8" s="23">
        <v>2</v>
      </c>
      <c r="Z8" s="19">
        <v>2</v>
      </c>
      <c r="AA8" s="20">
        <v>1</v>
      </c>
      <c r="AB8" s="20">
        <v>1</v>
      </c>
      <c r="AC8" s="20">
        <v>1</v>
      </c>
      <c r="AD8" s="21">
        <v>3</v>
      </c>
      <c r="AE8" s="42">
        <f t="shared" si="10"/>
        <v>6</v>
      </c>
      <c r="AF8" s="72">
        <f t="shared" si="0"/>
        <v>6</v>
      </c>
      <c r="AG8" s="73">
        <f t="shared" si="1"/>
        <v>3</v>
      </c>
      <c r="AH8" s="73">
        <f t="shared" si="11"/>
        <v>7</v>
      </c>
      <c r="AI8" s="73">
        <f t="shared" si="2"/>
        <v>7</v>
      </c>
      <c r="AJ8" s="73">
        <f t="shared" si="3"/>
        <v>2</v>
      </c>
      <c r="AK8" s="73">
        <f t="shared" si="4"/>
        <v>1</v>
      </c>
      <c r="AL8" s="73">
        <f t="shared" si="12"/>
        <v>6</v>
      </c>
      <c r="AM8" s="73">
        <f t="shared" si="5"/>
        <v>6</v>
      </c>
      <c r="AN8" s="73">
        <f t="shared" si="6"/>
        <v>3</v>
      </c>
      <c r="AO8" s="73">
        <f t="shared" si="7"/>
        <v>3</v>
      </c>
      <c r="AP8" s="73">
        <f t="shared" si="13"/>
        <v>9</v>
      </c>
      <c r="AQ8" s="73">
        <f t="shared" si="8"/>
        <v>9</v>
      </c>
      <c r="AR8" s="73">
        <f t="shared" si="14"/>
        <v>9</v>
      </c>
      <c r="AS8" s="74">
        <f t="shared" si="9"/>
        <v>9</v>
      </c>
      <c r="AT8" s="12"/>
    </row>
    <row r="9" spans="1:46" s="13" customFormat="1" ht="18" customHeight="1">
      <c r="A9" s="91" t="s">
        <v>71</v>
      </c>
      <c r="B9" s="89">
        <v>31</v>
      </c>
      <c r="C9" s="104" t="s">
        <v>92</v>
      </c>
      <c r="D9" s="105" t="s">
        <v>123</v>
      </c>
      <c r="E9" s="106">
        <v>1</v>
      </c>
      <c r="F9" s="7">
        <v>2</v>
      </c>
      <c r="G9" s="8">
        <v>2</v>
      </c>
      <c r="H9" s="8">
        <v>1</v>
      </c>
      <c r="I9" s="8">
        <v>3</v>
      </c>
      <c r="J9" s="9">
        <v>1</v>
      </c>
      <c r="K9" s="10">
        <v>1</v>
      </c>
      <c r="L9" s="8">
        <v>1</v>
      </c>
      <c r="M9" s="8">
        <v>1</v>
      </c>
      <c r="N9" s="8">
        <v>2</v>
      </c>
      <c r="O9" s="11">
        <v>1</v>
      </c>
      <c r="P9" s="7">
        <v>3</v>
      </c>
      <c r="Q9" s="8">
        <v>1</v>
      </c>
      <c r="R9" s="8">
        <v>1</v>
      </c>
      <c r="S9" s="8">
        <v>2</v>
      </c>
      <c r="T9" s="9">
        <v>1</v>
      </c>
      <c r="U9" s="10">
        <v>2</v>
      </c>
      <c r="V9" s="8">
        <v>3</v>
      </c>
      <c r="W9" s="8">
        <v>1</v>
      </c>
      <c r="X9" s="8">
        <v>1</v>
      </c>
      <c r="Y9" s="11">
        <v>2</v>
      </c>
      <c r="Z9" s="7">
        <v>2</v>
      </c>
      <c r="AA9" s="8">
        <v>1</v>
      </c>
      <c r="AB9" s="8">
        <v>2</v>
      </c>
      <c r="AC9" s="8">
        <v>2</v>
      </c>
      <c r="AD9" s="9">
        <v>2</v>
      </c>
      <c r="AE9" s="42">
        <f t="shared" si="10"/>
        <v>7</v>
      </c>
      <c r="AF9" s="72">
        <f t="shared" si="0"/>
        <v>7</v>
      </c>
      <c r="AG9" s="73">
        <f t="shared" si="1"/>
        <v>3</v>
      </c>
      <c r="AH9" s="73">
        <f t="shared" si="11"/>
        <v>7</v>
      </c>
      <c r="AI9" s="73">
        <f t="shared" si="2"/>
        <v>7</v>
      </c>
      <c r="AJ9" s="73">
        <f t="shared" si="3"/>
        <v>2</v>
      </c>
      <c r="AK9" s="73">
        <f t="shared" si="4"/>
        <v>2</v>
      </c>
      <c r="AL9" s="73">
        <f t="shared" si="12"/>
        <v>8</v>
      </c>
      <c r="AM9" s="73">
        <f t="shared" si="5"/>
        <v>8</v>
      </c>
      <c r="AN9" s="73">
        <f t="shared" si="6"/>
        <v>1</v>
      </c>
      <c r="AO9" s="73">
        <f t="shared" si="7"/>
        <v>2</v>
      </c>
      <c r="AP9" s="73">
        <f t="shared" si="13"/>
        <v>7</v>
      </c>
      <c r="AQ9" s="73">
        <f t="shared" si="8"/>
        <v>7</v>
      </c>
      <c r="AR9" s="73">
        <f t="shared" si="14"/>
        <v>12</v>
      </c>
      <c r="AS9" s="74">
        <f t="shared" si="9"/>
        <v>12</v>
      </c>
      <c r="AT9" s="12"/>
    </row>
    <row r="10" spans="1:46" s="13" customFormat="1" ht="18" customHeight="1">
      <c r="A10" s="177" t="s">
        <v>72</v>
      </c>
      <c r="B10" s="89">
        <v>31</v>
      </c>
      <c r="C10" s="104" t="s">
        <v>93</v>
      </c>
      <c r="D10" s="105" t="s">
        <v>124</v>
      </c>
      <c r="E10" s="106">
        <v>1</v>
      </c>
      <c r="F10" s="7">
        <v>3</v>
      </c>
      <c r="G10" s="8">
        <v>2</v>
      </c>
      <c r="H10" s="8">
        <v>2</v>
      </c>
      <c r="I10" s="8">
        <v>3</v>
      </c>
      <c r="J10" s="9">
        <v>3</v>
      </c>
      <c r="K10" s="10">
        <v>1</v>
      </c>
      <c r="L10" s="8">
        <v>2</v>
      </c>
      <c r="M10" s="8">
        <v>2</v>
      </c>
      <c r="N10" s="8">
        <v>1</v>
      </c>
      <c r="O10" s="11">
        <v>1</v>
      </c>
      <c r="P10" s="7">
        <v>2</v>
      </c>
      <c r="Q10" s="8">
        <v>1</v>
      </c>
      <c r="R10" s="8">
        <v>2</v>
      </c>
      <c r="S10" s="8">
        <v>2</v>
      </c>
      <c r="T10" s="9">
        <v>2</v>
      </c>
      <c r="U10" s="10">
        <v>1</v>
      </c>
      <c r="V10" s="8">
        <v>1</v>
      </c>
      <c r="W10" s="8">
        <v>2</v>
      </c>
      <c r="X10" s="8">
        <v>2</v>
      </c>
      <c r="Y10" s="11">
        <v>2</v>
      </c>
      <c r="Z10" s="7">
        <v>1</v>
      </c>
      <c r="AA10" s="8">
        <v>1</v>
      </c>
      <c r="AB10" s="8">
        <v>1</v>
      </c>
      <c r="AC10" s="8">
        <v>2</v>
      </c>
      <c r="AD10" s="9">
        <v>2</v>
      </c>
      <c r="AE10" s="42">
        <f t="shared" si="10"/>
        <v>9</v>
      </c>
      <c r="AF10" s="72">
        <f t="shared" si="0"/>
        <v>9</v>
      </c>
      <c r="AG10" s="73">
        <f t="shared" si="1"/>
        <v>2</v>
      </c>
      <c r="AH10" s="73">
        <f t="shared" si="11"/>
        <v>9</v>
      </c>
      <c r="AI10" s="73">
        <f t="shared" si="2"/>
        <v>9</v>
      </c>
      <c r="AJ10" s="73">
        <f t="shared" si="3"/>
        <v>3</v>
      </c>
      <c r="AK10" s="73">
        <f t="shared" si="4"/>
        <v>2</v>
      </c>
      <c r="AL10" s="73">
        <f t="shared" si="12"/>
        <v>10</v>
      </c>
      <c r="AM10" s="73">
        <f t="shared" si="5"/>
        <v>10</v>
      </c>
      <c r="AN10" s="73">
        <f t="shared" si="6"/>
        <v>2</v>
      </c>
      <c r="AO10" s="73">
        <f t="shared" si="7"/>
        <v>2</v>
      </c>
      <c r="AP10" s="73">
        <f t="shared" si="13"/>
        <v>8</v>
      </c>
      <c r="AQ10" s="73">
        <f t="shared" si="8"/>
        <v>8</v>
      </c>
      <c r="AR10" s="73">
        <f t="shared" si="14"/>
        <v>10</v>
      </c>
      <c r="AS10" s="74">
        <f t="shared" si="9"/>
        <v>10</v>
      </c>
      <c r="AT10" s="12"/>
    </row>
    <row r="11" spans="1:46" s="13" customFormat="1" ht="18" customHeight="1">
      <c r="A11" s="91" t="s">
        <v>73</v>
      </c>
      <c r="B11" s="89">
        <v>31</v>
      </c>
      <c r="C11" s="104" t="s">
        <v>94</v>
      </c>
      <c r="D11" s="105" t="s">
        <v>125</v>
      </c>
      <c r="E11" s="106">
        <v>1</v>
      </c>
      <c r="F11" s="14">
        <v>1</v>
      </c>
      <c r="G11" s="15">
        <v>2</v>
      </c>
      <c r="H11" s="15">
        <v>1</v>
      </c>
      <c r="I11" s="15">
        <v>2</v>
      </c>
      <c r="J11" s="16">
        <v>2</v>
      </c>
      <c r="K11" s="17">
        <v>2</v>
      </c>
      <c r="L11" s="15">
        <v>1</v>
      </c>
      <c r="M11" s="15">
        <v>2</v>
      </c>
      <c r="N11" s="15">
        <v>1</v>
      </c>
      <c r="O11" s="18">
        <v>2</v>
      </c>
      <c r="P11" s="14">
        <v>1</v>
      </c>
      <c r="Q11" s="15">
        <v>2</v>
      </c>
      <c r="R11" s="15">
        <v>1</v>
      </c>
      <c r="S11" s="15">
        <v>2</v>
      </c>
      <c r="T11" s="16">
        <v>2</v>
      </c>
      <c r="U11" s="17">
        <v>2</v>
      </c>
      <c r="V11" s="15">
        <v>2</v>
      </c>
      <c r="W11" s="15">
        <v>1</v>
      </c>
      <c r="X11" s="15">
        <v>2</v>
      </c>
      <c r="Y11" s="18">
        <v>1</v>
      </c>
      <c r="Z11" s="14">
        <v>2</v>
      </c>
      <c r="AA11" s="15">
        <v>1</v>
      </c>
      <c r="AB11" s="15">
        <v>2</v>
      </c>
      <c r="AC11" s="15">
        <v>1</v>
      </c>
      <c r="AD11" s="16">
        <v>2</v>
      </c>
      <c r="AE11" s="42">
        <f t="shared" si="10"/>
        <v>7</v>
      </c>
      <c r="AF11" s="72">
        <f t="shared" si="0"/>
        <v>7</v>
      </c>
      <c r="AG11" s="73">
        <f t="shared" si="1"/>
        <v>3</v>
      </c>
      <c r="AH11" s="73">
        <f t="shared" si="11"/>
        <v>9</v>
      </c>
      <c r="AI11" s="73">
        <f t="shared" si="2"/>
        <v>9</v>
      </c>
      <c r="AJ11" s="73">
        <f t="shared" si="3"/>
        <v>2</v>
      </c>
      <c r="AK11" s="73">
        <f t="shared" si="4"/>
        <v>2</v>
      </c>
      <c r="AL11" s="73">
        <f t="shared" si="12"/>
        <v>10</v>
      </c>
      <c r="AM11" s="73">
        <f t="shared" si="5"/>
        <v>10</v>
      </c>
      <c r="AN11" s="73">
        <f t="shared" si="6"/>
        <v>3</v>
      </c>
      <c r="AO11" s="73">
        <f t="shared" si="7"/>
        <v>2</v>
      </c>
      <c r="AP11" s="73">
        <f t="shared" si="13"/>
        <v>11</v>
      </c>
      <c r="AQ11" s="73">
        <f t="shared" si="8"/>
        <v>11</v>
      </c>
      <c r="AR11" s="73">
        <f t="shared" si="14"/>
        <v>7</v>
      </c>
      <c r="AS11" s="74">
        <f t="shared" si="9"/>
        <v>7</v>
      </c>
      <c r="AT11" s="12"/>
    </row>
    <row r="12" spans="1:46" s="13" customFormat="1" ht="18" customHeight="1">
      <c r="A12" s="177" t="s">
        <v>74</v>
      </c>
      <c r="B12" s="89">
        <v>31</v>
      </c>
      <c r="C12" s="104" t="s">
        <v>95</v>
      </c>
      <c r="D12" s="105" t="s">
        <v>126</v>
      </c>
      <c r="E12" s="106">
        <v>2</v>
      </c>
      <c r="F12" s="45">
        <v>2</v>
      </c>
      <c r="G12" s="46">
        <v>1</v>
      </c>
      <c r="H12" s="46">
        <v>1</v>
      </c>
      <c r="I12" s="46">
        <v>2</v>
      </c>
      <c r="J12" s="47">
        <v>1</v>
      </c>
      <c r="K12" s="48">
        <v>1</v>
      </c>
      <c r="L12" s="46">
        <v>2</v>
      </c>
      <c r="M12" s="46">
        <v>1</v>
      </c>
      <c r="N12" s="46">
        <v>2</v>
      </c>
      <c r="O12" s="49">
        <v>1</v>
      </c>
      <c r="P12" s="50">
        <v>3</v>
      </c>
      <c r="Q12" s="46">
        <v>1</v>
      </c>
      <c r="R12" s="46">
        <v>1</v>
      </c>
      <c r="S12" s="46">
        <v>2</v>
      </c>
      <c r="T12" s="47">
        <v>1</v>
      </c>
      <c r="U12" s="48">
        <v>1</v>
      </c>
      <c r="V12" s="46">
        <v>2</v>
      </c>
      <c r="W12" s="46">
        <v>1</v>
      </c>
      <c r="X12" s="46">
        <v>1</v>
      </c>
      <c r="Y12" s="49">
        <v>2</v>
      </c>
      <c r="Z12" s="50">
        <v>2</v>
      </c>
      <c r="AA12" s="46">
        <v>1</v>
      </c>
      <c r="AB12" s="46">
        <v>2</v>
      </c>
      <c r="AC12" s="46">
        <v>1</v>
      </c>
      <c r="AD12" s="47">
        <v>2</v>
      </c>
      <c r="AE12" s="42">
        <f t="shared" si="10"/>
        <v>5</v>
      </c>
      <c r="AF12" s="72">
        <f t="shared" si="0"/>
        <v>5</v>
      </c>
      <c r="AG12" s="73">
        <f t="shared" si="1"/>
        <v>2</v>
      </c>
      <c r="AH12" s="73">
        <f t="shared" si="11"/>
        <v>6</v>
      </c>
      <c r="AI12" s="73">
        <f t="shared" si="2"/>
        <v>6</v>
      </c>
      <c r="AJ12" s="73">
        <f t="shared" si="3"/>
        <v>2</v>
      </c>
      <c r="AK12" s="73">
        <f t="shared" si="4"/>
        <v>2</v>
      </c>
      <c r="AL12" s="73">
        <f t="shared" si="12"/>
        <v>7</v>
      </c>
      <c r="AM12" s="73">
        <f t="shared" si="5"/>
        <v>7</v>
      </c>
      <c r="AN12" s="73">
        <f t="shared" si="6"/>
        <v>1</v>
      </c>
      <c r="AO12" s="73">
        <f t="shared" si="7"/>
        <v>2</v>
      </c>
      <c r="AP12" s="73">
        <f t="shared" si="13"/>
        <v>7</v>
      </c>
      <c r="AQ12" s="73">
        <f t="shared" si="8"/>
        <v>7</v>
      </c>
      <c r="AR12" s="73">
        <f t="shared" si="14"/>
        <v>10</v>
      </c>
      <c r="AS12" s="74">
        <f t="shared" si="9"/>
        <v>10</v>
      </c>
      <c r="AT12" s="12"/>
    </row>
    <row r="13" spans="1:46" s="13" customFormat="1" ht="18" customHeight="1" thickBot="1">
      <c r="A13" s="91" t="s">
        <v>75</v>
      </c>
      <c r="B13" s="89">
        <v>31</v>
      </c>
      <c r="C13" s="107" t="s">
        <v>96</v>
      </c>
      <c r="D13" s="108" t="s">
        <v>127</v>
      </c>
      <c r="E13" s="109">
        <v>2</v>
      </c>
      <c r="F13" s="19">
        <v>3</v>
      </c>
      <c r="G13" s="20">
        <v>1</v>
      </c>
      <c r="H13" s="20">
        <v>1</v>
      </c>
      <c r="I13" s="20">
        <v>3</v>
      </c>
      <c r="J13" s="21">
        <v>3</v>
      </c>
      <c r="K13" s="22">
        <v>1</v>
      </c>
      <c r="L13" s="20">
        <v>1</v>
      </c>
      <c r="M13" s="20">
        <v>1</v>
      </c>
      <c r="N13" s="20">
        <v>3</v>
      </c>
      <c r="O13" s="23">
        <v>1</v>
      </c>
      <c r="P13" s="19">
        <v>3</v>
      </c>
      <c r="Q13" s="20">
        <v>1</v>
      </c>
      <c r="R13" s="20">
        <v>1</v>
      </c>
      <c r="S13" s="20">
        <v>3</v>
      </c>
      <c r="T13" s="21">
        <v>1</v>
      </c>
      <c r="U13" s="22">
        <v>1</v>
      </c>
      <c r="V13" s="20">
        <v>3</v>
      </c>
      <c r="W13" s="20">
        <v>1</v>
      </c>
      <c r="X13" s="20">
        <v>1</v>
      </c>
      <c r="Y13" s="23">
        <v>3</v>
      </c>
      <c r="Z13" s="19">
        <v>3</v>
      </c>
      <c r="AA13" s="20">
        <v>1</v>
      </c>
      <c r="AB13" s="20">
        <v>1</v>
      </c>
      <c r="AC13" s="20">
        <v>1</v>
      </c>
      <c r="AD13" s="21">
        <v>3</v>
      </c>
      <c r="AE13" s="42">
        <f t="shared" si="10"/>
        <v>5</v>
      </c>
      <c r="AF13" s="72">
        <f t="shared" si="0"/>
        <v>5</v>
      </c>
      <c r="AG13" s="73">
        <f t="shared" si="1"/>
        <v>3</v>
      </c>
      <c r="AH13" s="73">
        <f t="shared" si="11"/>
        <v>9</v>
      </c>
      <c r="AI13" s="73">
        <f t="shared" si="2"/>
        <v>9</v>
      </c>
      <c r="AJ13" s="73">
        <f t="shared" si="3"/>
        <v>1</v>
      </c>
      <c r="AK13" s="73">
        <f t="shared" si="4"/>
        <v>1</v>
      </c>
      <c r="AL13" s="73">
        <f t="shared" si="12"/>
        <v>5</v>
      </c>
      <c r="AM13" s="73">
        <f t="shared" si="5"/>
        <v>5</v>
      </c>
      <c r="AN13" s="73">
        <f t="shared" si="6"/>
        <v>1</v>
      </c>
      <c r="AO13" s="73">
        <f t="shared" si="7"/>
        <v>1</v>
      </c>
      <c r="AP13" s="73">
        <f t="shared" si="13"/>
        <v>5</v>
      </c>
      <c r="AQ13" s="73">
        <f t="shared" si="8"/>
        <v>5</v>
      </c>
      <c r="AR13" s="73">
        <f t="shared" si="14"/>
        <v>15</v>
      </c>
      <c r="AS13" s="74">
        <f t="shared" si="9"/>
        <v>15</v>
      </c>
      <c r="AT13" s="12"/>
    </row>
    <row r="14" spans="1:46" s="13" customFormat="1" ht="18" customHeight="1">
      <c r="A14" s="177" t="s">
        <v>76</v>
      </c>
      <c r="B14" s="89">
        <v>31</v>
      </c>
      <c r="C14" s="104" t="s">
        <v>97</v>
      </c>
      <c r="D14" s="105" t="s">
        <v>128</v>
      </c>
      <c r="E14" s="106">
        <v>2</v>
      </c>
      <c r="F14" s="7">
        <v>2</v>
      </c>
      <c r="G14" s="8">
        <v>1</v>
      </c>
      <c r="H14" s="8">
        <v>1</v>
      </c>
      <c r="I14" s="8">
        <v>3</v>
      </c>
      <c r="J14" s="9">
        <v>1</v>
      </c>
      <c r="K14" s="10">
        <v>2</v>
      </c>
      <c r="L14" s="8">
        <v>1</v>
      </c>
      <c r="M14" s="8">
        <v>1</v>
      </c>
      <c r="N14" s="8">
        <v>2</v>
      </c>
      <c r="O14" s="11">
        <v>1</v>
      </c>
      <c r="P14" s="7">
        <v>3</v>
      </c>
      <c r="Q14" s="8">
        <v>1</v>
      </c>
      <c r="R14" s="8">
        <v>2</v>
      </c>
      <c r="S14" s="8">
        <v>3</v>
      </c>
      <c r="T14" s="9">
        <v>1</v>
      </c>
      <c r="U14" s="10">
        <v>1</v>
      </c>
      <c r="V14" s="8">
        <v>1</v>
      </c>
      <c r="W14" s="8">
        <v>2</v>
      </c>
      <c r="X14" s="8">
        <v>1</v>
      </c>
      <c r="Y14" s="11">
        <v>3</v>
      </c>
      <c r="Z14" s="7">
        <v>1</v>
      </c>
      <c r="AA14" s="8">
        <v>1</v>
      </c>
      <c r="AB14" s="8">
        <v>3</v>
      </c>
      <c r="AC14" s="8">
        <v>3</v>
      </c>
      <c r="AD14" s="9">
        <v>3</v>
      </c>
      <c r="AE14" s="42">
        <f t="shared" si="10"/>
        <v>8</v>
      </c>
      <c r="AF14" s="72">
        <f t="shared" si="0"/>
        <v>8</v>
      </c>
      <c r="AG14" s="73">
        <f t="shared" si="1"/>
        <v>3</v>
      </c>
      <c r="AH14" s="73">
        <f t="shared" si="11"/>
        <v>8</v>
      </c>
      <c r="AI14" s="73">
        <f t="shared" si="2"/>
        <v>8</v>
      </c>
      <c r="AJ14" s="73">
        <f t="shared" si="3"/>
        <v>3</v>
      </c>
      <c r="AK14" s="73">
        <f t="shared" si="4"/>
        <v>1</v>
      </c>
      <c r="AL14" s="73">
        <f t="shared" si="12"/>
        <v>7</v>
      </c>
      <c r="AM14" s="73">
        <f t="shared" si="5"/>
        <v>7</v>
      </c>
      <c r="AN14" s="73">
        <f t="shared" si="6"/>
        <v>1</v>
      </c>
      <c r="AO14" s="73">
        <f t="shared" si="7"/>
        <v>1</v>
      </c>
      <c r="AP14" s="73">
        <f t="shared" si="13"/>
        <v>8</v>
      </c>
      <c r="AQ14" s="73">
        <f t="shared" si="8"/>
        <v>8</v>
      </c>
      <c r="AR14" s="73">
        <f t="shared" si="14"/>
        <v>11</v>
      </c>
      <c r="AS14" s="74">
        <f t="shared" si="9"/>
        <v>11</v>
      </c>
      <c r="AT14" s="12"/>
    </row>
    <row r="15" spans="1:46" s="13" customFormat="1" ht="18" customHeight="1">
      <c r="A15" s="91" t="s">
        <v>77</v>
      </c>
      <c r="B15" s="89">
        <v>31</v>
      </c>
      <c r="C15" s="104" t="s">
        <v>98</v>
      </c>
      <c r="D15" s="105" t="s">
        <v>129</v>
      </c>
      <c r="E15" s="106">
        <v>2</v>
      </c>
      <c r="F15" s="45"/>
      <c r="G15" s="46"/>
      <c r="H15" s="46"/>
      <c r="I15" s="46"/>
      <c r="J15" s="47"/>
      <c r="K15" s="48"/>
      <c r="L15" s="46"/>
      <c r="M15" s="46"/>
      <c r="N15" s="46"/>
      <c r="O15" s="49"/>
      <c r="P15" s="50"/>
      <c r="Q15" s="46"/>
      <c r="R15" s="46"/>
      <c r="S15" s="46"/>
      <c r="T15" s="47"/>
      <c r="U15" s="48"/>
      <c r="V15" s="46"/>
      <c r="W15" s="46"/>
      <c r="X15" s="46"/>
      <c r="Y15" s="49"/>
      <c r="Z15" s="50"/>
      <c r="AA15" s="46"/>
      <c r="AB15" s="46"/>
      <c r="AC15" s="46"/>
      <c r="AD15" s="47"/>
      <c r="AE15" s="42">
        <f t="shared" si="10"/>
        <v>0</v>
      </c>
      <c r="AF15" s="72" t="str">
        <f t="shared" si="0"/>
        <v>0</v>
      </c>
      <c r="AG15" s="73" t="b">
        <f t="shared" si="1"/>
        <v>0</v>
      </c>
      <c r="AH15" s="73">
        <f t="shared" si="11"/>
        <v>0</v>
      </c>
      <c r="AI15" s="73" t="str">
        <f t="shared" si="2"/>
        <v>0</v>
      </c>
      <c r="AJ15" s="73" t="b">
        <f t="shared" si="3"/>
        <v>0</v>
      </c>
      <c r="AK15" s="73" t="b">
        <f t="shared" si="4"/>
        <v>0</v>
      </c>
      <c r="AL15" s="73">
        <f t="shared" si="12"/>
        <v>0</v>
      </c>
      <c r="AM15" s="73" t="str">
        <f t="shared" si="5"/>
        <v>0</v>
      </c>
      <c r="AN15" s="73" t="b">
        <f t="shared" si="6"/>
        <v>0</v>
      </c>
      <c r="AO15" s="73" t="b">
        <f t="shared" si="7"/>
        <v>0</v>
      </c>
      <c r="AP15" s="73">
        <f t="shared" si="13"/>
        <v>0</v>
      </c>
      <c r="AQ15" s="73" t="str">
        <f t="shared" si="8"/>
        <v>0</v>
      </c>
      <c r="AR15" s="73">
        <f t="shared" si="14"/>
        <v>0</v>
      </c>
      <c r="AS15" s="74" t="str">
        <f t="shared" si="9"/>
        <v>0</v>
      </c>
      <c r="AT15" s="12"/>
    </row>
    <row r="16" spans="1:46" s="13" customFormat="1" ht="18" customHeight="1">
      <c r="A16" s="177" t="s">
        <v>78</v>
      </c>
      <c r="B16" s="89">
        <v>31</v>
      </c>
      <c r="C16" s="104" t="s">
        <v>99</v>
      </c>
      <c r="D16" s="105" t="s">
        <v>130</v>
      </c>
      <c r="E16" s="106">
        <v>2</v>
      </c>
      <c r="F16" s="14">
        <v>2</v>
      </c>
      <c r="G16" s="15">
        <v>1</v>
      </c>
      <c r="H16" s="15">
        <v>1</v>
      </c>
      <c r="I16" s="15">
        <v>2</v>
      </c>
      <c r="J16" s="16">
        <v>3</v>
      </c>
      <c r="K16" s="17">
        <v>1</v>
      </c>
      <c r="L16" s="15">
        <v>2</v>
      </c>
      <c r="M16" s="15">
        <v>2</v>
      </c>
      <c r="N16" s="15">
        <v>1</v>
      </c>
      <c r="O16" s="18">
        <v>1</v>
      </c>
      <c r="P16" s="14">
        <v>2</v>
      </c>
      <c r="Q16" s="15">
        <v>2</v>
      </c>
      <c r="R16" s="15">
        <v>2</v>
      </c>
      <c r="S16" s="15">
        <v>1</v>
      </c>
      <c r="T16" s="16">
        <v>2</v>
      </c>
      <c r="U16" s="17">
        <v>2</v>
      </c>
      <c r="V16" s="15">
        <v>3</v>
      </c>
      <c r="W16" s="15">
        <v>2</v>
      </c>
      <c r="X16" s="15">
        <v>2</v>
      </c>
      <c r="Y16" s="18">
        <v>2</v>
      </c>
      <c r="Z16" s="14">
        <v>2</v>
      </c>
      <c r="AA16" s="15">
        <v>1</v>
      </c>
      <c r="AB16" s="15">
        <v>2</v>
      </c>
      <c r="AC16" s="15">
        <v>2</v>
      </c>
      <c r="AD16" s="16">
        <v>2</v>
      </c>
      <c r="AE16" s="42">
        <f t="shared" si="10"/>
        <v>9</v>
      </c>
      <c r="AF16" s="72">
        <f t="shared" si="0"/>
        <v>9</v>
      </c>
      <c r="AG16" s="73">
        <f t="shared" si="1"/>
        <v>2</v>
      </c>
      <c r="AH16" s="73">
        <f t="shared" si="11"/>
        <v>10</v>
      </c>
      <c r="AI16" s="73">
        <f t="shared" si="2"/>
        <v>10</v>
      </c>
      <c r="AJ16" s="73">
        <f t="shared" si="3"/>
        <v>2</v>
      </c>
      <c r="AK16" s="73">
        <f t="shared" si="4"/>
        <v>2</v>
      </c>
      <c r="AL16" s="73">
        <f t="shared" si="12"/>
        <v>8</v>
      </c>
      <c r="AM16" s="73">
        <f t="shared" si="5"/>
        <v>8</v>
      </c>
      <c r="AN16" s="73">
        <f t="shared" si="6"/>
        <v>2</v>
      </c>
      <c r="AO16" s="73">
        <f t="shared" si="7"/>
        <v>3</v>
      </c>
      <c r="AP16" s="73">
        <f t="shared" si="13"/>
        <v>10</v>
      </c>
      <c r="AQ16" s="73">
        <f t="shared" si="8"/>
        <v>10</v>
      </c>
      <c r="AR16" s="73">
        <f t="shared" si="14"/>
        <v>10</v>
      </c>
      <c r="AS16" s="74">
        <f t="shared" si="9"/>
        <v>10</v>
      </c>
      <c r="AT16" s="12"/>
    </row>
    <row r="17" spans="1:71" s="13" customFormat="1" ht="18" customHeight="1">
      <c r="A17" s="91" t="s">
        <v>79</v>
      </c>
      <c r="B17" s="89">
        <v>31</v>
      </c>
      <c r="C17" s="104" t="s">
        <v>100</v>
      </c>
      <c r="D17" s="105" t="s">
        <v>131</v>
      </c>
      <c r="E17" s="106">
        <v>2</v>
      </c>
      <c r="F17" s="14">
        <v>2</v>
      </c>
      <c r="G17" s="15">
        <v>1</v>
      </c>
      <c r="H17" s="15">
        <v>1</v>
      </c>
      <c r="I17" s="15">
        <v>2</v>
      </c>
      <c r="J17" s="16">
        <v>1</v>
      </c>
      <c r="K17" s="17">
        <v>1</v>
      </c>
      <c r="L17" s="15">
        <v>2</v>
      </c>
      <c r="M17" s="15">
        <v>2</v>
      </c>
      <c r="N17" s="15">
        <v>2</v>
      </c>
      <c r="O17" s="18">
        <v>1</v>
      </c>
      <c r="P17" s="14">
        <v>2</v>
      </c>
      <c r="Q17" s="15">
        <v>2</v>
      </c>
      <c r="R17" s="15">
        <v>2</v>
      </c>
      <c r="S17" s="15">
        <v>1</v>
      </c>
      <c r="T17" s="16">
        <v>2</v>
      </c>
      <c r="U17" s="17">
        <v>2</v>
      </c>
      <c r="V17" s="15">
        <v>1</v>
      </c>
      <c r="W17" s="15">
        <v>3</v>
      </c>
      <c r="X17" s="15">
        <v>2</v>
      </c>
      <c r="Y17" s="18">
        <v>3</v>
      </c>
      <c r="Z17" s="14">
        <v>1</v>
      </c>
      <c r="AA17" s="15">
        <v>3</v>
      </c>
      <c r="AB17" s="15">
        <v>2</v>
      </c>
      <c r="AC17" s="15">
        <v>2</v>
      </c>
      <c r="AD17" s="16">
        <v>3</v>
      </c>
      <c r="AE17" s="42">
        <f t="shared" si="10"/>
        <v>9</v>
      </c>
      <c r="AF17" s="72">
        <f t="shared" si="0"/>
        <v>9</v>
      </c>
      <c r="AG17" s="73">
        <f t="shared" si="1"/>
        <v>2</v>
      </c>
      <c r="AH17" s="73">
        <f t="shared" si="11"/>
        <v>11</v>
      </c>
      <c r="AI17" s="73">
        <f t="shared" si="2"/>
        <v>11</v>
      </c>
      <c r="AJ17" s="73">
        <f t="shared" si="3"/>
        <v>3</v>
      </c>
      <c r="AK17" s="73">
        <f t="shared" si="4"/>
        <v>1</v>
      </c>
      <c r="AL17" s="73">
        <f t="shared" si="12"/>
        <v>8</v>
      </c>
      <c r="AM17" s="73">
        <f t="shared" si="5"/>
        <v>8</v>
      </c>
      <c r="AN17" s="73">
        <f t="shared" si="6"/>
        <v>2</v>
      </c>
      <c r="AO17" s="73">
        <f t="shared" si="7"/>
        <v>3</v>
      </c>
      <c r="AP17" s="73">
        <f t="shared" si="13"/>
        <v>10</v>
      </c>
      <c r="AQ17" s="73">
        <f t="shared" si="8"/>
        <v>10</v>
      </c>
      <c r="AR17" s="73">
        <f t="shared" si="14"/>
        <v>10</v>
      </c>
      <c r="AS17" s="74">
        <f t="shared" si="9"/>
        <v>10</v>
      </c>
      <c r="AT17" s="12"/>
    </row>
    <row r="18" spans="1:71" s="13" customFormat="1" ht="18" customHeight="1" thickBot="1">
      <c r="A18" s="177" t="s">
        <v>80</v>
      </c>
      <c r="B18" s="89">
        <v>31</v>
      </c>
      <c r="C18" s="213" t="s">
        <v>101</v>
      </c>
      <c r="D18" s="214" t="s">
        <v>132</v>
      </c>
      <c r="E18" s="215">
        <v>2</v>
      </c>
      <c r="F18" s="19">
        <v>2</v>
      </c>
      <c r="G18" s="20">
        <v>3</v>
      </c>
      <c r="H18" s="20">
        <v>2</v>
      </c>
      <c r="I18" s="20">
        <v>1</v>
      </c>
      <c r="J18" s="21">
        <v>2</v>
      </c>
      <c r="K18" s="22">
        <v>1</v>
      </c>
      <c r="L18" s="20">
        <v>2</v>
      </c>
      <c r="M18" s="20">
        <v>1</v>
      </c>
      <c r="N18" s="20">
        <v>2</v>
      </c>
      <c r="O18" s="23">
        <v>1</v>
      </c>
      <c r="P18" s="19">
        <v>3</v>
      </c>
      <c r="Q18" s="20">
        <v>2</v>
      </c>
      <c r="R18" s="20">
        <v>2</v>
      </c>
      <c r="S18" s="20">
        <v>2</v>
      </c>
      <c r="T18" s="21">
        <v>3</v>
      </c>
      <c r="U18" s="22">
        <v>2</v>
      </c>
      <c r="V18" s="20">
        <v>2</v>
      </c>
      <c r="W18" s="20">
        <v>1</v>
      </c>
      <c r="X18" s="20">
        <v>2</v>
      </c>
      <c r="Y18" s="23">
        <v>2</v>
      </c>
      <c r="Z18" s="19">
        <v>3</v>
      </c>
      <c r="AA18" s="20">
        <v>1</v>
      </c>
      <c r="AB18" s="20">
        <v>2</v>
      </c>
      <c r="AC18" s="20">
        <v>2</v>
      </c>
      <c r="AD18" s="21">
        <v>2</v>
      </c>
      <c r="AE18" s="42">
        <f t="shared" si="10"/>
        <v>9</v>
      </c>
      <c r="AF18" s="72">
        <f t="shared" si="0"/>
        <v>9</v>
      </c>
      <c r="AG18" s="73">
        <f t="shared" si="1"/>
        <v>2</v>
      </c>
      <c r="AH18" s="73">
        <f t="shared" si="11"/>
        <v>8</v>
      </c>
      <c r="AI18" s="73">
        <f t="shared" si="2"/>
        <v>8</v>
      </c>
      <c r="AJ18" s="73">
        <f t="shared" si="3"/>
        <v>1</v>
      </c>
      <c r="AK18" s="73">
        <f t="shared" si="4"/>
        <v>2</v>
      </c>
      <c r="AL18" s="73">
        <f t="shared" si="12"/>
        <v>10</v>
      </c>
      <c r="AM18" s="73">
        <f t="shared" si="5"/>
        <v>10</v>
      </c>
      <c r="AN18" s="73">
        <f t="shared" si="6"/>
        <v>1</v>
      </c>
      <c r="AO18" s="73">
        <f t="shared" si="7"/>
        <v>2</v>
      </c>
      <c r="AP18" s="73">
        <f t="shared" si="13"/>
        <v>8</v>
      </c>
      <c r="AQ18" s="73">
        <f t="shared" si="8"/>
        <v>8</v>
      </c>
      <c r="AR18" s="73">
        <f t="shared" si="14"/>
        <v>9</v>
      </c>
      <c r="AS18" s="74">
        <f t="shared" si="9"/>
        <v>9</v>
      </c>
      <c r="AT18" s="12"/>
    </row>
    <row r="19" spans="1:71" s="13" customFormat="1" ht="18" customHeight="1" thickBot="1">
      <c r="A19" s="91" t="s">
        <v>81</v>
      </c>
      <c r="B19" s="89">
        <v>31</v>
      </c>
      <c r="C19" s="222" t="s">
        <v>102</v>
      </c>
      <c r="D19" s="223" t="s">
        <v>133</v>
      </c>
      <c r="E19" s="224">
        <v>2</v>
      </c>
      <c r="F19" s="19">
        <v>3</v>
      </c>
      <c r="G19" s="20">
        <v>2</v>
      </c>
      <c r="H19" s="20">
        <v>1</v>
      </c>
      <c r="I19" s="20">
        <v>3</v>
      </c>
      <c r="J19" s="21">
        <v>1</v>
      </c>
      <c r="K19" s="22">
        <v>2</v>
      </c>
      <c r="L19" s="20">
        <v>3</v>
      </c>
      <c r="M19" s="20">
        <v>1</v>
      </c>
      <c r="N19" s="20">
        <v>2</v>
      </c>
      <c r="O19" s="23">
        <v>2</v>
      </c>
      <c r="P19" s="19">
        <v>3</v>
      </c>
      <c r="Q19" s="20">
        <v>1</v>
      </c>
      <c r="R19" s="20">
        <v>1</v>
      </c>
      <c r="S19" s="20">
        <v>1</v>
      </c>
      <c r="T19" s="21">
        <v>1</v>
      </c>
      <c r="U19" s="22">
        <v>1</v>
      </c>
      <c r="V19" s="20">
        <v>3</v>
      </c>
      <c r="W19" s="20">
        <v>1</v>
      </c>
      <c r="X19" s="20">
        <v>2</v>
      </c>
      <c r="Y19" s="23">
        <v>3</v>
      </c>
      <c r="Z19" s="19">
        <v>3</v>
      </c>
      <c r="AA19" s="20">
        <v>2</v>
      </c>
      <c r="AB19" s="20">
        <v>3</v>
      </c>
      <c r="AC19" s="20">
        <v>1</v>
      </c>
      <c r="AD19" s="21">
        <v>3</v>
      </c>
      <c r="AE19" s="42">
        <f t="shared" ref="AE19" si="15">H19+M19+R19+U19+AC19</f>
        <v>5</v>
      </c>
      <c r="AF19" s="72">
        <f t="shared" ref="AF19" si="16">IF(AE19=0,"0",AE19)</f>
        <v>5</v>
      </c>
      <c r="AG19" s="73">
        <f t="shared" ref="AG19" si="17">IF(L19=3,1,IF(L19=2,2,IF(L19=1,3)))</f>
        <v>1</v>
      </c>
      <c r="AH19" s="73">
        <f t="shared" ref="AH19" si="18">J19+AG19+Q19+W19+AA19</f>
        <v>6</v>
      </c>
      <c r="AI19" s="73">
        <f t="shared" ref="AI19" si="19">IF(AH19=0,"0",AH19)</f>
        <v>6</v>
      </c>
      <c r="AJ19" s="73">
        <f t="shared" ref="AJ19" si="20">IF(Z19=3,1,IF(Z19=2,2,IF(Z19=1,3)))</f>
        <v>1</v>
      </c>
      <c r="AK19" s="73">
        <f t="shared" ref="AK19" si="21">IF(AD19=3,1,IF(AD19=2,2,IF(AD19=1,3)))</f>
        <v>1</v>
      </c>
      <c r="AL19" s="73">
        <f t="shared" ref="AL19" si="22">G19+O19+T19+AJ19+AK19</f>
        <v>7</v>
      </c>
      <c r="AM19" s="73">
        <f t="shared" ref="AM19" si="23">IF(AL19=0,"0",AL19)</f>
        <v>7</v>
      </c>
      <c r="AN19" s="73">
        <f t="shared" ref="AN19" si="24">IF(P19=3,1,IF(P19=2,2,IF(P19=1,3)))</f>
        <v>1</v>
      </c>
      <c r="AO19" s="73">
        <f t="shared" ref="AO19" si="25">IF(S19=3,1,IF(S19=2,2,IF(S19=1,3)))</f>
        <v>3</v>
      </c>
      <c r="AP19" s="73">
        <f t="shared" ref="AP19" si="26">K19+AN19+AO19+X19+AB19</f>
        <v>11</v>
      </c>
      <c r="AQ19" s="73">
        <f t="shared" ref="AQ19" si="27">IF(AP19=0,"0",AP19)</f>
        <v>11</v>
      </c>
      <c r="AR19" s="73">
        <f t="shared" ref="AR19" si="28">F19+I19+N19+V19+Y19</f>
        <v>14</v>
      </c>
      <c r="AS19" s="74">
        <f t="shared" ref="AS19" si="29">IF(AR19=0,"0",AR19)</f>
        <v>14</v>
      </c>
      <c r="AT19" s="12"/>
    </row>
    <row r="20" spans="1:71" s="13" customFormat="1" ht="18" customHeight="1">
      <c r="A20" s="177" t="s">
        <v>29</v>
      </c>
      <c r="B20" s="89">
        <v>31</v>
      </c>
      <c r="C20" s="104" t="s">
        <v>103</v>
      </c>
      <c r="D20" s="105" t="s">
        <v>134</v>
      </c>
      <c r="E20" s="106">
        <v>2</v>
      </c>
      <c r="F20" s="14">
        <v>2</v>
      </c>
      <c r="G20" s="15">
        <v>2</v>
      </c>
      <c r="H20" s="15">
        <v>2</v>
      </c>
      <c r="I20" s="15">
        <v>3</v>
      </c>
      <c r="J20" s="16">
        <v>2</v>
      </c>
      <c r="K20" s="17">
        <v>1</v>
      </c>
      <c r="L20" s="15">
        <v>2</v>
      </c>
      <c r="M20" s="15">
        <v>2</v>
      </c>
      <c r="N20" s="15">
        <v>2</v>
      </c>
      <c r="O20" s="18">
        <v>3</v>
      </c>
      <c r="P20" s="14">
        <v>3</v>
      </c>
      <c r="Q20" s="15">
        <v>2</v>
      </c>
      <c r="R20" s="15">
        <v>2</v>
      </c>
      <c r="S20" s="15">
        <v>2</v>
      </c>
      <c r="T20" s="16">
        <v>2</v>
      </c>
      <c r="U20" s="17">
        <v>1</v>
      </c>
      <c r="V20" s="15">
        <v>2</v>
      </c>
      <c r="W20" s="15">
        <v>1</v>
      </c>
      <c r="X20" s="15">
        <v>1</v>
      </c>
      <c r="Y20" s="18">
        <v>1</v>
      </c>
      <c r="Z20" s="14">
        <v>1</v>
      </c>
      <c r="AA20" s="15">
        <v>2</v>
      </c>
      <c r="AB20" s="15">
        <v>1</v>
      </c>
      <c r="AC20" s="15">
        <v>2</v>
      </c>
      <c r="AD20" s="16">
        <v>1</v>
      </c>
      <c r="AE20" s="42">
        <f t="shared" si="10"/>
        <v>9</v>
      </c>
      <c r="AF20" s="72">
        <f t="shared" si="0"/>
        <v>9</v>
      </c>
      <c r="AG20" s="73">
        <f t="shared" si="1"/>
        <v>2</v>
      </c>
      <c r="AH20" s="73">
        <f t="shared" si="11"/>
        <v>9</v>
      </c>
      <c r="AI20" s="73">
        <f t="shared" si="2"/>
        <v>9</v>
      </c>
      <c r="AJ20" s="73">
        <f t="shared" si="3"/>
        <v>3</v>
      </c>
      <c r="AK20" s="73">
        <f t="shared" si="4"/>
        <v>3</v>
      </c>
      <c r="AL20" s="73">
        <f t="shared" si="12"/>
        <v>13</v>
      </c>
      <c r="AM20" s="73">
        <f t="shared" si="5"/>
        <v>13</v>
      </c>
      <c r="AN20" s="73">
        <f t="shared" si="6"/>
        <v>1</v>
      </c>
      <c r="AO20" s="73">
        <f t="shared" si="7"/>
        <v>2</v>
      </c>
      <c r="AP20" s="73">
        <f t="shared" si="13"/>
        <v>6</v>
      </c>
      <c r="AQ20" s="73">
        <f t="shared" si="8"/>
        <v>6</v>
      </c>
      <c r="AR20" s="73">
        <f t="shared" si="14"/>
        <v>10</v>
      </c>
      <c r="AS20" s="74">
        <f t="shared" si="9"/>
        <v>10</v>
      </c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</row>
    <row r="21" spans="1:71" s="13" customFormat="1" ht="18" customHeight="1">
      <c r="A21" s="91" t="s">
        <v>30</v>
      </c>
      <c r="B21" s="89">
        <v>31</v>
      </c>
      <c r="C21" s="104" t="s">
        <v>104</v>
      </c>
      <c r="D21" s="105" t="s">
        <v>135</v>
      </c>
      <c r="E21" s="106">
        <v>2</v>
      </c>
      <c r="F21" s="14">
        <v>2</v>
      </c>
      <c r="G21" s="15">
        <v>1</v>
      </c>
      <c r="H21" s="15">
        <v>2</v>
      </c>
      <c r="I21" s="15">
        <v>2</v>
      </c>
      <c r="J21" s="16">
        <v>1</v>
      </c>
      <c r="K21" s="17">
        <v>2</v>
      </c>
      <c r="L21" s="15">
        <v>1</v>
      </c>
      <c r="M21" s="15">
        <v>2</v>
      </c>
      <c r="N21" s="15">
        <v>2</v>
      </c>
      <c r="O21" s="18">
        <v>1</v>
      </c>
      <c r="P21" s="14">
        <v>1</v>
      </c>
      <c r="Q21" s="15">
        <v>1</v>
      </c>
      <c r="R21" s="15">
        <v>2</v>
      </c>
      <c r="S21" s="15">
        <v>2</v>
      </c>
      <c r="T21" s="16">
        <v>1</v>
      </c>
      <c r="U21" s="17">
        <v>2</v>
      </c>
      <c r="V21" s="15">
        <v>2</v>
      </c>
      <c r="W21" s="15">
        <v>2</v>
      </c>
      <c r="X21" s="15">
        <v>1</v>
      </c>
      <c r="Y21" s="18">
        <v>2</v>
      </c>
      <c r="Z21" s="14">
        <v>1</v>
      </c>
      <c r="AA21" s="15">
        <v>2</v>
      </c>
      <c r="AB21" s="15">
        <v>1</v>
      </c>
      <c r="AC21" s="15">
        <v>2</v>
      </c>
      <c r="AD21" s="16">
        <v>1</v>
      </c>
      <c r="AE21" s="42">
        <f t="shared" si="10"/>
        <v>10</v>
      </c>
      <c r="AF21" s="72">
        <f t="shared" si="0"/>
        <v>10</v>
      </c>
      <c r="AG21" s="73">
        <f t="shared" si="1"/>
        <v>3</v>
      </c>
      <c r="AH21" s="73">
        <f t="shared" si="11"/>
        <v>9</v>
      </c>
      <c r="AI21" s="73">
        <f t="shared" si="2"/>
        <v>9</v>
      </c>
      <c r="AJ21" s="73">
        <f t="shared" si="3"/>
        <v>3</v>
      </c>
      <c r="AK21" s="73">
        <f t="shared" si="4"/>
        <v>3</v>
      </c>
      <c r="AL21" s="73">
        <f t="shared" si="12"/>
        <v>9</v>
      </c>
      <c r="AM21" s="73">
        <f t="shared" si="5"/>
        <v>9</v>
      </c>
      <c r="AN21" s="73">
        <f t="shared" si="6"/>
        <v>3</v>
      </c>
      <c r="AO21" s="73">
        <f t="shared" si="7"/>
        <v>2</v>
      </c>
      <c r="AP21" s="73">
        <f t="shared" si="13"/>
        <v>9</v>
      </c>
      <c r="AQ21" s="73">
        <f t="shared" si="8"/>
        <v>9</v>
      </c>
      <c r="AR21" s="73">
        <f t="shared" si="14"/>
        <v>10</v>
      </c>
      <c r="AS21" s="74">
        <f t="shared" si="9"/>
        <v>10</v>
      </c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s="13" customFormat="1" ht="18" customHeight="1">
      <c r="A22" s="177" t="s">
        <v>31</v>
      </c>
      <c r="B22" s="89">
        <v>31</v>
      </c>
      <c r="C22" s="104" t="s">
        <v>105</v>
      </c>
      <c r="D22" s="105" t="s">
        <v>136</v>
      </c>
      <c r="E22" s="106">
        <v>2</v>
      </c>
      <c r="F22" s="24">
        <v>2</v>
      </c>
      <c r="G22" s="25">
        <v>1</v>
      </c>
      <c r="H22" s="25">
        <v>1</v>
      </c>
      <c r="I22" s="25">
        <v>2</v>
      </c>
      <c r="J22" s="26">
        <v>1</v>
      </c>
      <c r="K22" s="27">
        <v>1</v>
      </c>
      <c r="L22" s="25">
        <v>2</v>
      </c>
      <c r="M22" s="25">
        <v>1</v>
      </c>
      <c r="N22" s="25">
        <v>2</v>
      </c>
      <c r="O22" s="28">
        <v>3</v>
      </c>
      <c r="P22" s="29">
        <v>2</v>
      </c>
      <c r="Q22" s="25">
        <v>1</v>
      </c>
      <c r="R22" s="25">
        <v>2</v>
      </c>
      <c r="S22" s="25">
        <v>1</v>
      </c>
      <c r="T22" s="26">
        <v>1</v>
      </c>
      <c r="U22" s="27">
        <v>2</v>
      </c>
      <c r="V22" s="25">
        <v>1</v>
      </c>
      <c r="W22" s="25">
        <v>1</v>
      </c>
      <c r="X22" s="25">
        <v>2</v>
      </c>
      <c r="Y22" s="28">
        <v>3</v>
      </c>
      <c r="Z22" s="29">
        <v>1</v>
      </c>
      <c r="AA22" s="25">
        <v>2</v>
      </c>
      <c r="AB22" s="25">
        <v>2</v>
      </c>
      <c r="AC22" s="25">
        <v>1</v>
      </c>
      <c r="AD22" s="26">
        <v>3</v>
      </c>
      <c r="AE22" s="42">
        <f t="shared" si="10"/>
        <v>7</v>
      </c>
      <c r="AF22" s="72">
        <f t="shared" si="0"/>
        <v>7</v>
      </c>
      <c r="AG22" s="73">
        <f t="shared" si="1"/>
        <v>2</v>
      </c>
      <c r="AH22" s="73">
        <f t="shared" si="11"/>
        <v>7</v>
      </c>
      <c r="AI22" s="73">
        <f t="shared" si="2"/>
        <v>7</v>
      </c>
      <c r="AJ22" s="73">
        <f t="shared" si="3"/>
        <v>3</v>
      </c>
      <c r="AK22" s="73">
        <f t="shared" si="4"/>
        <v>1</v>
      </c>
      <c r="AL22" s="73">
        <f t="shared" si="12"/>
        <v>9</v>
      </c>
      <c r="AM22" s="73">
        <f t="shared" si="5"/>
        <v>9</v>
      </c>
      <c r="AN22" s="73">
        <f t="shared" si="6"/>
        <v>2</v>
      </c>
      <c r="AO22" s="73">
        <f t="shared" si="7"/>
        <v>3</v>
      </c>
      <c r="AP22" s="73">
        <f t="shared" si="13"/>
        <v>10</v>
      </c>
      <c r="AQ22" s="73">
        <f t="shared" si="8"/>
        <v>10</v>
      </c>
      <c r="AR22" s="73">
        <f t="shared" si="14"/>
        <v>10</v>
      </c>
      <c r="AS22" s="74">
        <f t="shared" si="9"/>
        <v>10</v>
      </c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s="13" customFormat="1" ht="18" customHeight="1" thickBot="1">
      <c r="A23" s="91" t="s">
        <v>56</v>
      </c>
      <c r="B23" s="89">
        <v>31</v>
      </c>
      <c r="C23" s="128" t="s">
        <v>106</v>
      </c>
      <c r="D23" s="129" t="s">
        <v>137</v>
      </c>
      <c r="E23" s="130">
        <v>2</v>
      </c>
      <c r="F23" s="192">
        <v>2</v>
      </c>
      <c r="G23" s="193">
        <v>2</v>
      </c>
      <c r="H23" s="193">
        <v>1</v>
      </c>
      <c r="I23" s="193">
        <v>3</v>
      </c>
      <c r="J23" s="194">
        <v>1</v>
      </c>
      <c r="K23" s="195">
        <v>1</v>
      </c>
      <c r="L23" s="193">
        <v>1</v>
      </c>
      <c r="M23" s="193">
        <v>1</v>
      </c>
      <c r="N23" s="193">
        <v>2</v>
      </c>
      <c r="O23" s="196">
        <v>1</v>
      </c>
      <c r="P23" s="197">
        <v>3</v>
      </c>
      <c r="Q23" s="193">
        <v>1</v>
      </c>
      <c r="R23" s="193">
        <v>1</v>
      </c>
      <c r="S23" s="193">
        <v>2</v>
      </c>
      <c r="T23" s="194">
        <v>1</v>
      </c>
      <c r="U23" s="195">
        <v>2</v>
      </c>
      <c r="V23" s="193">
        <v>3</v>
      </c>
      <c r="W23" s="193">
        <v>1</v>
      </c>
      <c r="X23" s="193">
        <v>1</v>
      </c>
      <c r="Y23" s="196">
        <v>2</v>
      </c>
      <c r="Z23" s="197">
        <v>2</v>
      </c>
      <c r="AA23" s="193">
        <v>1</v>
      </c>
      <c r="AB23" s="193">
        <v>2</v>
      </c>
      <c r="AC23" s="193">
        <v>2</v>
      </c>
      <c r="AD23" s="194">
        <v>2</v>
      </c>
      <c r="AE23" s="42">
        <f t="shared" si="10"/>
        <v>7</v>
      </c>
      <c r="AF23" s="72">
        <f t="shared" si="0"/>
        <v>7</v>
      </c>
      <c r="AG23" s="73">
        <f t="shared" si="1"/>
        <v>3</v>
      </c>
      <c r="AH23" s="73">
        <f t="shared" si="11"/>
        <v>7</v>
      </c>
      <c r="AI23" s="73">
        <f t="shared" si="2"/>
        <v>7</v>
      </c>
      <c r="AJ23" s="73">
        <f t="shared" si="3"/>
        <v>2</v>
      </c>
      <c r="AK23" s="73">
        <f t="shared" si="4"/>
        <v>2</v>
      </c>
      <c r="AL23" s="73">
        <f t="shared" si="12"/>
        <v>8</v>
      </c>
      <c r="AM23" s="73">
        <f t="shared" si="5"/>
        <v>8</v>
      </c>
      <c r="AN23" s="73">
        <f t="shared" si="6"/>
        <v>1</v>
      </c>
      <c r="AO23" s="73">
        <f t="shared" si="7"/>
        <v>2</v>
      </c>
      <c r="AP23" s="73">
        <f t="shared" si="13"/>
        <v>7</v>
      </c>
      <c r="AQ23" s="73">
        <f t="shared" si="8"/>
        <v>7</v>
      </c>
      <c r="AR23" s="73">
        <f t="shared" si="14"/>
        <v>12</v>
      </c>
      <c r="AS23" s="74">
        <f t="shared" si="9"/>
        <v>12</v>
      </c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s="13" customFormat="1" ht="18" customHeight="1">
      <c r="A24" s="177" t="s">
        <v>57</v>
      </c>
      <c r="B24" s="89">
        <v>31</v>
      </c>
      <c r="C24" s="222" t="s">
        <v>107</v>
      </c>
      <c r="D24" s="223" t="s">
        <v>138</v>
      </c>
      <c r="E24" s="224">
        <v>2</v>
      </c>
      <c r="F24" s="202">
        <v>3</v>
      </c>
      <c r="G24" s="203">
        <v>2</v>
      </c>
      <c r="H24" s="203">
        <v>1</v>
      </c>
      <c r="I24" s="203">
        <v>3</v>
      </c>
      <c r="J24" s="204">
        <v>2</v>
      </c>
      <c r="K24" s="205">
        <v>1</v>
      </c>
      <c r="L24" s="203">
        <v>1</v>
      </c>
      <c r="M24" s="203">
        <v>1</v>
      </c>
      <c r="N24" s="203">
        <v>2</v>
      </c>
      <c r="O24" s="206">
        <v>1</v>
      </c>
      <c r="P24" s="202">
        <v>3</v>
      </c>
      <c r="Q24" s="203">
        <v>1</v>
      </c>
      <c r="R24" s="203">
        <v>1</v>
      </c>
      <c r="S24" s="203">
        <v>2</v>
      </c>
      <c r="T24" s="204">
        <v>2</v>
      </c>
      <c r="U24" s="205">
        <v>2</v>
      </c>
      <c r="V24" s="203">
        <v>2</v>
      </c>
      <c r="W24" s="203">
        <v>1</v>
      </c>
      <c r="X24" s="203">
        <v>1</v>
      </c>
      <c r="Y24" s="206">
        <v>3</v>
      </c>
      <c r="Z24" s="202">
        <v>2</v>
      </c>
      <c r="AA24" s="203">
        <v>1</v>
      </c>
      <c r="AB24" s="203">
        <v>1</v>
      </c>
      <c r="AC24" s="203">
        <v>1</v>
      </c>
      <c r="AD24" s="204">
        <v>3</v>
      </c>
      <c r="AE24" s="42">
        <f t="shared" si="10"/>
        <v>6</v>
      </c>
      <c r="AF24" s="72">
        <f t="shared" si="0"/>
        <v>6</v>
      </c>
      <c r="AG24" s="73">
        <f t="shared" si="1"/>
        <v>3</v>
      </c>
      <c r="AH24" s="73">
        <f t="shared" si="11"/>
        <v>8</v>
      </c>
      <c r="AI24" s="73">
        <f t="shared" si="2"/>
        <v>8</v>
      </c>
      <c r="AJ24" s="73">
        <f t="shared" si="3"/>
        <v>2</v>
      </c>
      <c r="AK24" s="73">
        <f t="shared" si="4"/>
        <v>1</v>
      </c>
      <c r="AL24" s="73">
        <f t="shared" si="12"/>
        <v>8</v>
      </c>
      <c r="AM24" s="73">
        <f t="shared" si="5"/>
        <v>8</v>
      </c>
      <c r="AN24" s="73">
        <f t="shared" si="6"/>
        <v>1</v>
      </c>
      <c r="AO24" s="73">
        <f t="shared" si="7"/>
        <v>2</v>
      </c>
      <c r="AP24" s="73">
        <f t="shared" si="13"/>
        <v>6</v>
      </c>
      <c r="AQ24" s="73">
        <f t="shared" si="8"/>
        <v>6</v>
      </c>
      <c r="AR24" s="73">
        <f t="shared" si="14"/>
        <v>13</v>
      </c>
      <c r="AS24" s="74">
        <f t="shared" si="9"/>
        <v>13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1" s="13" customFormat="1" ht="18" customHeight="1">
      <c r="A25" s="91" t="s">
        <v>58</v>
      </c>
      <c r="B25" s="89">
        <v>31</v>
      </c>
      <c r="C25" s="104" t="s">
        <v>108</v>
      </c>
      <c r="D25" s="105" t="s">
        <v>139</v>
      </c>
      <c r="E25" s="106">
        <v>2</v>
      </c>
      <c r="F25" s="14">
        <v>2</v>
      </c>
      <c r="G25" s="15">
        <v>1</v>
      </c>
      <c r="H25" s="15">
        <v>1</v>
      </c>
      <c r="I25" s="15">
        <v>3</v>
      </c>
      <c r="J25" s="16">
        <v>1</v>
      </c>
      <c r="K25" s="17">
        <v>1</v>
      </c>
      <c r="L25" s="15">
        <v>2</v>
      </c>
      <c r="M25" s="15">
        <v>1</v>
      </c>
      <c r="N25" s="15">
        <v>2</v>
      </c>
      <c r="O25" s="18">
        <v>1</v>
      </c>
      <c r="P25" s="14">
        <v>3</v>
      </c>
      <c r="Q25" s="15">
        <v>1</v>
      </c>
      <c r="R25" s="15">
        <v>1</v>
      </c>
      <c r="S25" s="15">
        <v>3</v>
      </c>
      <c r="T25" s="16">
        <v>1</v>
      </c>
      <c r="U25" s="17">
        <v>1</v>
      </c>
      <c r="V25" s="15">
        <v>3</v>
      </c>
      <c r="W25" s="15">
        <v>1</v>
      </c>
      <c r="X25" s="15">
        <v>1</v>
      </c>
      <c r="Y25" s="18">
        <v>3</v>
      </c>
      <c r="Z25" s="14">
        <v>2</v>
      </c>
      <c r="AA25" s="15">
        <v>1</v>
      </c>
      <c r="AB25" s="15">
        <v>2</v>
      </c>
      <c r="AC25" s="15">
        <v>1</v>
      </c>
      <c r="AD25" s="16">
        <v>2</v>
      </c>
      <c r="AE25" s="42">
        <f t="shared" si="10"/>
        <v>5</v>
      </c>
      <c r="AF25" s="72">
        <f t="shared" si="0"/>
        <v>5</v>
      </c>
      <c r="AG25" s="73">
        <f t="shared" si="1"/>
        <v>2</v>
      </c>
      <c r="AH25" s="73">
        <f t="shared" si="11"/>
        <v>6</v>
      </c>
      <c r="AI25" s="73">
        <f t="shared" si="2"/>
        <v>6</v>
      </c>
      <c r="AJ25" s="73">
        <f t="shared" si="3"/>
        <v>2</v>
      </c>
      <c r="AK25" s="73">
        <f t="shared" si="4"/>
        <v>2</v>
      </c>
      <c r="AL25" s="73">
        <f t="shared" si="12"/>
        <v>7</v>
      </c>
      <c r="AM25" s="73">
        <f t="shared" si="5"/>
        <v>7</v>
      </c>
      <c r="AN25" s="73">
        <f t="shared" si="6"/>
        <v>1</v>
      </c>
      <c r="AO25" s="73">
        <f t="shared" si="7"/>
        <v>1</v>
      </c>
      <c r="AP25" s="73">
        <f t="shared" si="13"/>
        <v>6</v>
      </c>
      <c r="AQ25" s="73">
        <f t="shared" si="8"/>
        <v>6</v>
      </c>
      <c r="AR25" s="73">
        <f t="shared" si="14"/>
        <v>13</v>
      </c>
      <c r="AS25" s="74">
        <f t="shared" si="9"/>
        <v>13</v>
      </c>
    </row>
    <row r="26" spans="1:71" s="13" customFormat="1" ht="18" customHeight="1">
      <c r="A26" s="177" t="s">
        <v>59</v>
      </c>
      <c r="B26" s="89">
        <v>31</v>
      </c>
      <c r="C26" s="104" t="s">
        <v>109</v>
      </c>
      <c r="D26" s="105" t="s">
        <v>140</v>
      </c>
      <c r="E26" s="106">
        <v>2</v>
      </c>
      <c r="F26" s="45">
        <v>2</v>
      </c>
      <c r="G26" s="46">
        <v>2</v>
      </c>
      <c r="H26" s="46">
        <v>1</v>
      </c>
      <c r="I26" s="46">
        <v>2</v>
      </c>
      <c r="J26" s="47">
        <v>3</v>
      </c>
      <c r="K26" s="48">
        <v>1</v>
      </c>
      <c r="L26" s="46">
        <v>2</v>
      </c>
      <c r="M26" s="46">
        <v>2</v>
      </c>
      <c r="N26" s="46">
        <v>3</v>
      </c>
      <c r="O26" s="49">
        <v>1</v>
      </c>
      <c r="P26" s="50">
        <v>3</v>
      </c>
      <c r="Q26" s="46">
        <v>1</v>
      </c>
      <c r="R26" s="46">
        <v>1</v>
      </c>
      <c r="S26" s="46">
        <v>2</v>
      </c>
      <c r="T26" s="47">
        <v>1</v>
      </c>
      <c r="U26" s="48">
        <v>1</v>
      </c>
      <c r="V26" s="46">
        <v>2</v>
      </c>
      <c r="W26" s="46">
        <v>2</v>
      </c>
      <c r="X26" s="46">
        <v>3</v>
      </c>
      <c r="Y26" s="49">
        <v>2</v>
      </c>
      <c r="Z26" s="50">
        <v>3</v>
      </c>
      <c r="AA26" s="46">
        <v>1</v>
      </c>
      <c r="AB26" s="46">
        <v>3</v>
      </c>
      <c r="AC26" s="46">
        <v>2</v>
      </c>
      <c r="AD26" s="47">
        <v>2</v>
      </c>
      <c r="AE26" s="42">
        <f t="shared" si="10"/>
        <v>7</v>
      </c>
      <c r="AF26" s="72">
        <f t="shared" si="0"/>
        <v>7</v>
      </c>
      <c r="AG26" s="73">
        <f t="shared" si="1"/>
        <v>2</v>
      </c>
      <c r="AH26" s="73">
        <f t="shared" si="11"/>
        <v>9</v>
      </c>
      <c r="AI26" s="73">
        <f t="shared" si="2"/>
        <v>9</v>
      </c>
      <c r="AJ26" s="73">
        <f t="shared" si="3"/>
        <v>1</v>
      </c>
      <c r="AK26" s="73">
        <f t="shared" si="4"/>
        <v>2</v>
      </c>
      <c r="AL26" s="73">
        <f t="shared" si="12"/>
        <v>7</v>
      </c>
      <c r="AM26" s="73">
        <f t="shared" si="5"/>
        <v>7</v>
      </c>
      <c r="AN26" s="73">
        <f t="shared" si="6"/>
        <v>1</v>
      </c>
      <c r="AO26" s="73">
        <f t="shared" si="7"/>
        <v>2</v>
      </c>
      <c r="AP26" s="73">
        <f t="shared" si="13"/>
        <v>10</v>
      </c>
      <c r="AQ26" s="73">
        <f t="shared" si="8"/>
        <v>10</v>
      </c>
      <c r="AR26" s="73">
        <f t="shared" si="14"/>
        <v>11</v>
      </c>
      <c r="AS26" s="74">
        <f t="shared" si="9"/>
        <v>11</v>
      </c>
    </row>
    <row r="27" spans="1:71" s="13" customFormat="1" ht="18" customHeight="1">
      <c r="A27" s="91" t="s">
        <v>0</v>
      </c>
      <c r="B27" s="89">
        <v>31</v>
      </c>
      <c r="C27" s="104" t="s">
        <v>110</v>
      </c>
      <c r="D27" s="105" t="s">
        <v>141</v>
      </c>
      <c r="E27" s="106">
        <v>2</v>
      </c>
      <c r="F27" s="14">
        <v>2</v>
      </c>
      <c r="G27" s="15">
        <v>2</v>
      </c>
      <c r="H27" s="15">
        <v>3</v>
      </c>
      <c r="I27" s="15">
        <v>2</v>
      </c>
      <c r="J27" s="16">
        <v>3</v>
      </c>
      <c r="K27" s="17">
        <v>2</v>
      </c>
      <c r="L27" s="15">
        <v>1</v>
      </c>
      <c r="M27" s="15">
        <v>2</v>
      </c>
      <c r="N27" s="15">
        <v>1</v>
      </c>
      <c r="O27" s="18">
        <v>2</v>
      </c>
      <c r="P27" s="14">
        <v>2</v>
      </c>
      <c r="Q27" s="15">
        <v>2</v>
      </c>
      <c r="R27" s="15">
        <v>2</v>
      </c>
      <c r="S27" s="15">
        <v>1</v>
      </c>
      <c r="T27" s="16">
        <v>3</v>
      </c>
      <c r="U27" s="17">
        <v>2</v>
      </c>
      <c r="V27" s="15">
        <v>1</v>
      </c>
      <c r="W27" s="15">
        <v>2</v>
      </c>
      <c r="X27" s="15">
        <v>1</v>
      </c>
      <c r="Y27" s="18">
        <v>1</v>
      </c>
      <c r="Z27" s="14">
        <v>3</v>
      </c>
      <c r="AA27" s="15">
        <v>2</v>
      </c>
      <c r="AB27" s="15">
        <v>1</v>
      </c>
      <c r="AC27" s="15">
        <v>1</v>
      </c>
      <c r="AD27" s="16">
        <v>2</v>
      </c>
      <c r="AE27" s="42">
        <f t="shared" si="10"/>
        <v>10</v>
      </c>
      <c r="AF27" s="72">
        <f t="shared" si="0"/>
        <v>10</v>
      </c>
      <c r="AG27" s="73">
        <f t="shared" si="1"/>
        <v>3</v>
      </c>
      <c r="AH27" s="73">
        <f t="shared" si="11"/>
        <v>12</v>
      </c>
      <c r="AI27" s="73">
        <f t="shared" si="2"/>
        <v>12</v>
      </c>
      <c r="AJ27" s="73">
        <f t="shared" si="3"/>
        <v>1</v>
      </c>
      <c r="AK27" s="73">
        <f t="shared" si="4"/>
        <v>2</v>
      </c>
      <c r="AL27" s="73">
        <f t="shared" si="12"/>
        <v>10</v>
      </c>
      <c r="AM27" s="73">
        <f t="shared" si="5"/>
        <v>10</v>
      </c>
      <c r="AN27" s="73">
        <f t="shared" si="6"/>
        <v>2</v>
      </c>
      <c r="AO27" s="73">
        <f t="shared" si="7"/>
        <v>3</v>
      </c>
      <c r="AP27" s="73">
        <f t="shared" si="13"/>
        <v>9</v>
      </c>
      <c r="AQ27" s="73">
        <f t="shared" si="8"/>
        <v>9</v>
      </c>
      <c r="AR27" s="73">
        <f t="shared" si="14"/>
        <v>7</v>
      </c>
      <c r="AS27" s="74">
        <f t="shared" si="9"/>
        <v>7</v>
      </c>
    </row>
    <row r="28" spans="1:71" s="13" customFormat="1" ht="18" customHeight="1" thickBot="1">
      <c r="A28" s="177" t="s">
        <v>1</v>
      </c>
      <c r="B28" s="89">
        <v>31</v>
      </c>
      <c r="C28" s="128" t="s">
        <v>111</v>
      </c>
      <c r="D28" s="129" t="s">
        <v>142</v>
      </c>
      <c r="E28" s="130">
        <v>2</v>
      </c>
      <c r="F28" s="19">
        <v>3</v>
      </c>
      <c r="G28" s="20">
        <v>2</v>
      </c>
      <c r="H28" s="20">
        <v>2</v>
      </c>
      <c r="I28" s="20">
        <v>3</v>
      </c>
      <c r="J28" s="21">
        <v>1</v>
      </c>
      <c r="K28" s="22">
        <v>1</v>
      </c>
      <c r="L28" s="20">
        <v>2</v>
      </c>
      <c r="M28" s="20">
        <v>1</v>
      </c>
      <c r="N28" s="20">
        <v>2</v>
      </c>
      <c r="O28" s="23">
        <v>1</v>
      </c>
      <c r="P28" s="19">
        <v>3</v>
      </c>
      <c r="Q28" s="20">
        <v>1</v>
      </c>
      <c r="R28" s="20">
        <v>1</v>
      </c>
      <c r="S28" s="20">
        <v>2</v>
      </c>
      <c r="T28" s="21">
        <v>1</v>
      </c>
      <c r="U28" s="22">
        <v>2</v>
      </c>
      <c r="V28" s="20">
        <v>2</v>
      </c>
      <c r="W28" s="20">
        <v>1</v>
      </c>
      <c r="X28" s="20">
        <v>1</v>
      </c>
      <c r="Y28" s="23">
        <v>3</v>
      </c>
      <c r="Z28" s="19">
        <v>3</v>
      </c>
      <c r="AA28" s="20">
        <v>1</v>
      </c>
      <c r="AB28" s="20">
        <v>1</v>
      </c>
      <c r="AC28" s="20">
        <v>1</v>
      </c>
      <c r="AD28" s="21">
        <v>2</v>
      </c>
      <c r="AE28" s="42">
        <f t="shared" si="10"/>
        <v>7</v>
      </c>
      <c r="AF28" s="72">
        <f t="shared" si="0"/>
        <v>7</v>
      </c>
      <c r="AG28" s="73">
        <f t="shared" si="1"/>
        <v>2</v>
      </c>
      <c r="AH28" s="73">
        <f t="shared" si="11"/>
        <v>6</v>
      </c>
      <c r="AI28" s="73">
        <f t="shared" si="2"/>
        <v>6</v>
      </c>
      <c r="AJ28" s="73">
        <f t="shared" si="3"/>
        <v>1</v>
      </c>
      <c r="AK28" s="73">
        <f t="shared" si="4"/>
        <v>2</v>
      </c>
      <c r="AL28" s="73">
        <f t="shared" si="12"/>
        <v>7</v>
      </c>
      <c r="AM28" s="73">
        <f t="shared" si="5"/>
        <v>7</v>
      </c>
      <c r="AN28" s="73">
        <f t="shared" si="6"/>
        <v>1</v>
      </c>
      <c r="AO28" s="73">
        <f t="shared" si="7"/>
        <v>2</v>
      </c>
      <c r="AP28" s="73">
        <f t="shared" si="13"/>
        <v>6</v>
      </c>
      <c r="AQ28" s="73">
        <f t="shared" si="8"/>
        <v>6</v>
      </c>
      <c r="AR28" s="73">
        <f t="shared" si="14"/>
        <v>13</v>
      </c>
      <c r="AS28" s="74">
        <f t="shared" si="9"/>
        <v>13</v>
      </c>
    </row>
    <row r="29" spans="1:71" s="13" customFormat="1" ht="18" customHeight="1">
      <c r="A29" s="91" t="s">
        <v>2</v>
      </c>
      <c r="B29" s="89">
        <v>31</v>
      </c>
      <c r="C29" s="104" t="s">
        <v>112</v>
      </c>
      <c r="D29" s="105" t="s">
        <v>143</v>
      </c>
      <c r="E29" s="106">
        <v>2</v>
      </c>
      <c r="F29" s="45">
        <v>3</v>
      </c>
      <c r="G29" s="46">
        <v>1</v>
      </c>
      <c r="H29" s="46">
        <v>1</v>
      </c>
      <c r="I29" s="46">
        <v>2</v>
      </c>
      <c r="J29" s="47">
        <v>1</v>
      </c>
      <c r="K29" s="48">
        <v>1</v>
      </c>
      <c r="L29" s="46">
        <v>2</v>
      </c>
      <c r="M29" s="46">
        <v>1</v>
      </c>
      <c r="N29" s="46">
        <v>1</v>
      </c>
      <c r="O29" s="49">
        <v>1</v>
      </c>
      <c r="P29" s="50">
        <v>2</v>
      </c>
      <c r="Q29" s="46">
        <v>1</v>
      </c>
      <c r="R29" s="46">
        <v>1</v>
      </c>
      <c r="S29" s="46">
        <v>2</v>
      </c>
      <c r="T29" s="47">
        <v>1</v>
      </c>
      <c r="U29" s="48">
        <v>1</v>
      </c>
      <c r="V29" s="46">
        <v>2</v>
      </c>
      <c r="W29" s="46">
        <v>1</v>
      </c>
      <c r="X29" s="46">
        <v>1</v>
      </c>
      <c r="Y29" s="49">
        <v>2</v>
      </c>
      <c r="Z29" s="50">
        <v>1</v>
      </c>
      <c r="AA29" s="46">
        <v>1</v>
      </c>
      <c r="AB29" s="46">
        <v>2</v>
      </c>
      <c r="AC29" s="46">
        <v>1</v>
      </c>
      <c r="AD29" s="47">
        <v>3</v>
      </c>
      <c r="AE29" s="42">
        <f t="shared" si="10"/>
        <v>5</v>
      </c>
      <c r="AF29" s="72">
        <f t="shared" si="0"/>
        <v>5</v>
      </c>
      <c r="AG29" s="73">
        <f t="shared" si="1"/>
        <v>2</v>
      </c>
      <c r="AH29" s="73">
        <f t="shared" si="11"/>
        <v>6</v>
      </c>
      <c r="AI29" s="73">
        <f t="shared" si="2"/>
        <v>6</v>
      </c>
      <c r="AJ29" s="73">
        <f t="shared" si="3"/>
        <v>3</v>
      </c>
      <c r="AK29" s="73">
        <f t="shared" si="4"/>
        <v>1</v>
      </c>
      <c r="AL29" s="73">
        <f t="shared" si="12"/>
        <v>7</v>
      </c>
      <c r="AM29" s="73">
        <f t="shared" si="5"/>
        <v>7</v>
      </c>
      <c r="AN29" s="73">
        <f t="shared" si="6"/>
        <v>2</v>
      </c>
      <c r="AO29" s="73">
        <f t="shared" si="7"/>
        <v>2</v>
      </c>
      <c r="AP29" s="73">
        <f t="shared" si="13"/>
        <v>8</v>
      </c>
      <c r="AQ29" s="73">
        <f t="shared" si="8"/>
        <v>8</v>
      </c>
      <c r="AR29" s="73">
        <f t="shared" si="14"/>
        <v>10</v>
      </c>
      <c r="AS29" s="74">
        <f t="shared" si="9"/>
        <v>10</v>
      </c>
    </row>
    <row r="30" spans="1:71" s="13" customFormat="1" ht="18" customHeight="1">
      <c r="A30" s="177" t="s">
        <v>3</v>
      </c>
      <c r="B30" s="89">
        <v>31</v>
      </c>
      <c r="C30" s="104" t="s">
        <v>113</v>
      </c>
      <c r="D30" s="105" t="s">
        <v>144</v>
      </c>
      <c r="E30" s="106">
        <v>2</v>
      </c>
      <c r="F30" s="30">
        <v>2</v>
      </c>
      <c r="G30" s="31">
        <v>2</v>
      </c>
      <c r="H30" s="31">
        <v>3</v>
      </c>
      <c r="I30" s="31">
        <v>2</v>
      </c>
      <c r="J30" s="32">
        <v>2</v>
      </c>
      <c r="K30" s="33">
        <v>1</v>
      </c>
      <c r="L30" s="31">
        <v>2</v>
      </c>
      <c r="M30" s="31">
        <v>2</v>
      </c>
      <c r="N30" s="31">
        <v>2</v>
      </c>
      <c r="O30" s="34">
        <v>3</v>
      </c>
      <c r="P30" s="35">
        <v>3</v>
      </c>
      <c r="Q30" s="31">
        <v>1</v>
      </c>
      <c r="R30" s="31">
        <v>1</v>
      </c>
      <c r="S30" s="31">
        <v>2</v>
      </c>
      <c r="T30" s="32">
        <v>1</v>
      </c>
      <c r="U30" s="33">
        <v>1</v>
      </c>
      <c r="V30" s="31">
        <v>2</v>
      </c>
      <c r="W30" s="31">
        <v>1</v>
      </c>
      <c r="X30" s="31">
        <v>1</v>
      </c>
      <c r="Y30" s="34">
        <v>2</v>
      </c>
      <c r="Z30" s="35">
        <v>3</v>
      </c>
      <c r="AA30" s="31">
        <v>1</v>
      </c>
      <c r="AB30" s="31">
        <v>2</v>
      </c>
      <c r="AC30" s="31">
        <v>2</v>
      </c>
      <c r="AD30" s="32">
        <v>2</v>
      </c>
      <c r="AE30" s="42">
        <f t="shared" si="10"/>
        <v>9</v>
      </c>
      <c r="AF30" s="72">
        <f t="shared" si="0"/>
        <v>9</v>
      </c>
      <c r="AG30" s="73">
        <f t="shared" si="1"/>
        <v>2</v>
      </c>
      <c r="AH30" s="73">
        <f t="shared" si="11"/>
        <v>7</v>
      </c>
      <c r="AI30" s="73">
        <f t="shared" si="2"/>
        <v>7</v>
      </c>
      <c r="AJ30" s="73">
        <f t="shared" si="3"/>
        <v>1</v>
      </c>
      <c r="AK30" s="73">
        <f t="shared" si="4"/>
        <v>2</v>
      </c>
      <c r="AL30" s="73">
        <f t="shared" si="12"/>
        <v>9</v>
      </c>
      <c r="AM30" s="73">
        <f t="shared" si="5"/>
        <v>9</v>
      </c>
      <c r="AN30" s="73">
        <f t="shared" si="6"/>
        <v>1</v>
      </c>
      <c r="AO30" s="73">
        <f t="shared" si="7"/>
        <v>2</v>
      </c>
      <c r="AP30" s="73">
        <f t="shared" si="13"/>
        <v>7</v>
      </c>
      <c r="AQ30" s="73">
        <f t="shared" si="8"/>
        <v>7</v>
      </c>
      <c r="AR30" s="73">
        <f t="shared" si="14"/>
        <v>10</v>
      </c>
      <c r="AS30" s="74">
        <f t="shared" si="9"/>
        <v>10</v>
      </c>
    </row>
    <row r="31" spans="1:71" s="13" customFormat="1" ht="18" customHeight="1">
      <c r="A31" s="91" t="s">
        <v>4</v>
      </c>
      <c r="B31" s="89">
        <v>31</v>
      </c>
      <c r="C31" s="104" t="s">
        <v>114</v>
      </c>
      <c r="D31" s="105" t="s">
        <v>145</v>
      </c>
      <c r="E31" s="106">
        <v>2</v>
      </c>
      <c r="F31" s="45">
        <v>2</v>
      </c>
      <c r="G31" s="46">
        <v>2</v>
      </c>
      <c r="H31" s="46">
        <v>2</v>
      </c>
      <c r="I31" s="46">
        <v>2</v>
      </c>
      <c r="J31" s="47">
        <v>1</v>
      </c>
      <c r="K31" s="48">
        <v>1</v>
      </c>
      <c r="L31" s="46">
        <v>2</v>
      </c>
      <c r="M31" s="46">
        <v>2</v>
      </c>
      <c r="N31" s="46">
        <v>2</v>
      </c>
      <c r="O31" s="49">
        <v>2</v>
      </c>
      <c r="P31" s="50">
        <v>2</v>
      </c>
      <c r="Q31" s="46">
        <v>2</v>
      </c>
      <c r="R31" s="46">
        <v>2</v>
      </c>
      <c r="S31" s="46">
        <v>1</v>
      </c>
      <c r="T31" s="47">
        <v>2</v>
      </c>
      <c r="U31" s="48">
        <v>2</v>
      </c>
      <c r="V31" s="46">
        <v>1</v>
      </c>
      <c r="W31" s="46">
        <v>2</v>
      </c>
      <c r="X31" s="46">
        <v>2</v>
      </c>
      <c r="Y31" s="49">
        <v>1</v>
      </c>
      <c r="Z31" s="50">
        <v>1</v>
      </c>
      <c r="AA31" s="46">
        <v>2</v>
      </c>
      <c r="AB31" s="46">
        <v>2</v>
      </c>
      <c r="AC31" s="46">
        <v>2</v>
      </c>
      <c r="AD31" s="47">
        <v>2</v>
      </c>
      <c r="AE31" s="42">
        <f t="shared" si="10"/>
        <v>10</v>
      </c>
      <c r="AF31" s="72">
        <f t="shared" si="0"/>
        <v>10</v>
      </c>
      <c r="AG31" s="73">
        <f t="shared" si="1"/>
        <v>2</v>
      </c>
      <c r="AH31" s="73">
        <f t="shared" si="11"/>
        <v>9</v>
      </c>
      <c r="AI31" s="73">
        <f t="shared" si="2"/>
        <v>9</v>
      </c>
      <c r="AJ31" s="73">
        <f t="shared" si="3"/>
        <v>3</v>
      </c>
      <c r="AK31" s="73">
        <f t="shared" si="4"/>
        <v>2</v>
      </c>
      <c r="AL31" s="73">
        <f t="shared" si="12"/>
        <v>11</v>
      </c>
      <c r="AM31" s="73">
        <f t="shared" si="5"/>
        <v>11</v>
      </c>
      <c r="AN31" s="73">
        <f t="shared" si="6"/>
        <v>2</v>
      </c>
      <c r="AO31" s="73">
        <f t="shared" si="7"/>
        <v>3</v>
      </c>
      <c r="AP31" s="73">
        <f t="shared" si="13"/>
        <v>10</v>
      </c>
      <c r="AQ31" s="73">
        <f t="shared" si="8"/>
        <v>10</v>
      </c>
      <c r="AR31" s="73">
        <f t="shared" si="14"/>
        <v>8</v>
      </c>
      <c r="AS31" s="74">
        <f t="shared" si="9"/>
        <v>8</v>
      </c>
    </row>
    <row r="32" spans="1:71" s="13" customFormat="1" ht="18" customHeight="1" thickBot="1">
      <c r="A32" s="177" t="s">
        <v>5</v>
      </c>
      <c r="B32" s="89">
        <v>31</v>
      </c>
      <c r="C32" s="104" t="s">
        <v>115</v>
      </c>
      <c r="D32" s="105" t="s">
        <v>146</v>
      </c>
      <c r="E32" s="106">
        <v>2</v>
      </c>
      <c r="F32" s="36">
        <v>3</v>
      </c>
      <c r="G32" s="37">
        <v>2</v>
      </c>
      <c r="H32" s="37">
        <v>1</v>
      </c>
      <c r="I32" s="37">
        <v>2</v>
      </c>
      <c r="J32" s="38">
        <v>2</v>
      </c>
      <c r="K32" s="43">
        <v>1</v>
      </c>
      <c r="L32" s="37">
        <v>1</v>
      </c>
      <c r="M32" s="37">
        <v>2</v>
      </c>
      <c r="N32" s="37">
        <v>3</v>
      </c>
      <c r="O32" s="44">
        <v>1</v>
      </c>
      <c r="P32" s="39">
        <v>3</v>
      </c>
      <c r="Q32" s="37">
        <v>1</v>
      </c>
      <c r="R32" s="37">
        <v>1</v>
      </c>
      <c r="S32" s="37">
        <v>2</v>
      </c>
      <c r="T32" s="38">
        <v>2</v>
      </c>
      <c r="U32" s="43">
        <v>2</v>
      </c>
      <c r="V32" s="37">
        <v>2</v>
      </c>
      <c r="W32" s="37">
        <v>1</v>
      </c>
      <c r="X32" s="37">
        <v>1</v>
      </c>
      <c r="Y32" s="44">
        <v>2</v>
      </c>
      <c r="Z32" s="39">
        <v>2</v>
      </c>
      <c r="AA32" s="37">
        <v>1</v>
      </c>
      <c r="AB32" s="37">
        <v>1</v>
      </c>
      <c r="AC32" s="37">
        <v>1</v>
      </c>
      <c r="AD32" s="38">
        <v>1</v>
      </c>
      <c r="AE32" s="42">
        <f t="shared" si="10"/>
        <v>7</v>
      </c>
      <c r="AF32" s="72">
        <f t="shared" si="0"/>
        <v>7</v>
      </c>
      <c r="AG32" s="73">
        <f t="shared" si="1"/>
        <v>3</v>
      </c>
      <c r="AH32" s="73">
        <f t="shared" si="11"/>
        <v>8</v>
      </c>
      <c r="AI32" s="73">
        <f t="shared" si="2"/>
        <v>8</v>
      </c>
      <c r="AJ32" s="73">
        <f t="shared" si="3"/>
        <v>2</v>
      </c>
      <c r="AK32" s="73">
        <f t="shared" si="4"/>
        <v>3</v>
      </c>
      <c r="AL32" s="73">
        <f t="shared" si="12"/>
        <v>10</v>
      </c>
      <c r="AM32" s="73">
        <f t="shared" si="5"/>
        <v>10</v>
      </c>
      <c r="AN32" s="73">
        <f t="shared" si="6"/>
        <v>1</v>
      </c>
      <c r="AO32" s="73">
        <f t="shared" si="7"/>
        <v>2</v>
      </c>
      <c r="AP32" s="73">
        <f t="shared" si="13"/>
        <v>6</v>
      </c>
      <c r="AQ32" s="73">
        <f t="shared" si="8"/>
        <v>6</v>
      </c>
      <c r="AR32" s="73">
        <f t="shared" si="14"/>
        <v>12</v>
      </c>
      <c r="AS32" s="74">
        <f t="shared" si="9"/>
        <v>12</v>
      </c>
    </row>
    <row r="33" spans="1:45" s="13" customFormat="1" ht="18" customHeight="1">
      <c r="A33" s="91" t="s">
        <v>6</v>
      </c>
      <c r="B33" s="89">
        <v>31</v>
      </c>
      <c r="C33" s="104" t="s">
        <v>116</v>
      </c>
      <c r="D33" s="105" t="s">
        <v>147</v>
      </c>
      <c r="E33" s="106">
        <v>2</v>
      </c>
      <c r="F33" s="45">
        <v>2</v>
      </c>
      <c r="G33" s="46">
        <v>1</v>
      </c>
      <c r="H33" s="46">
        <v>1</v>
      </c>
      <c r="I33" s="46">
        <v>2</v>
      </c>
      <c r="J33" s="47">
        <v>2</v>
      </c>
      <c r="K33" s="48">
        <v>1</v>
      </c>
      <c r="L33" s="46">
        <v>1</v>
      </c>
      <c r="M33" s="46">
        <v>2</v>
      </c>
      <c r="N33" s="46">
        <v>2</v>
      </c>
      <c r="O33" s="49">
        <v>1</v>
      </c>
      <c r="P33" s="50">
        <v>3</v>
      </c>
      <c r="Q33" s="46">
        <v>2</v>
      </c>
      <c r="R33" s="46">
        <v>1</v>
      </c>
      <c r="S33" s="46">
        <v>2</v>
      </c>
      <c r="T33" s="47">
        <v>1</v>
      </c>
      <c r="U33" s="48">
        <v>1</v>
      </c>
      <c r="V33" s="46">
        <v>2</v>
      </c>
      <c r="W33" s="46">
        <v>2</v>
      </c>
      <c r="X33" s="46">
        <v>1</v>
      </c>
      <c r="Y33" s="49">
        <v>3</v>
      </c>
      <c r="Z33" s="50">
        <v>2</v>
      </c>
      <c r="AA33" s="46">
        <v>1</v>
      </c>
      <c r="AB33" s="46">
        <v>1</v>
      </c>
      <c r="AC33" s="46">
        <v>2</v>
      </c>
      <c r="AD33" s="47">
        <v>2</v>
      </c>
      <c r="AE33" s="42">
        <f t="shared" si="10"/>
        <v>7</v>
      </c>
      <c r="AF33" s="72">
        <f t="shared" si="0"/>
        <v>7</v>
      </c>
      <c r="AG33" s="73">
        <f t="shared" si="1"/>
        <v>3</v>
      </c>
      <c r="AH33" s="73">
        <f t="shared" si="11"/>
        <v>10</v>
      </c>
      <c r="AI33" s="73">
        <f t="shared" si="2"/>
        <v>10</v>
      </c>
      <c r="AJ33" s="73">
        <f t="shared" si="3"/>
        <v>2</v>
      </c>
      <c r="AK33" s="73">
        <f t="shared" si="4"/>
        <v>2</v>
      </c>
      <c r="AL33" s="73">
        <f t="shared" si="12"/>
        <v>7</v>
      </c>
      <c r="AM33" s="73">
        <f t="shared" si="5"/>
        <v>7</v>
      </c>
      <c r="AN33" s="73">
        <f t="shared" si="6"/>
        <v>1</v>
      </c>
      <c r="AO33" s="73">
        <f t="shared" si="7"/>
        <v>2</v>
      </c>
      <c r="AP33" s="73">
        <f t="shared" si="13"/>
        <v>6</v>
      </c>
      <c r="AQ33" s="73">
        <f t="shared" si="8"/>
        <v>6</v>
      </c>
      <c r="AR33" s="73">
        <f t="shared" si="14"/>
        <v>11</v>
      </c>
      <c r="AS33" s="74">
        <f t="shared" si="9"/>
        <v>11</v>
      </c>
    </row>
    <row r="34" spans="1:45" s="13" customFormat="1" ht="18" customHeight="1">
      <c r="A34" s="177" t="s">
        <v>7</v>
      </c>
      <c r="B34" s="89">
        <v>31</v>
      </c>
      <c r="C34" s="104" t="s">
        <v>117</v>
      </c>
      <c r="D34" s="105" t="s">
        <v>148</v>
      </c>
      <c r="E34" s="106">
        <v>2</v>
      </c>
      <c r="F34" s="45">
        <v>2</v>
      </c>
      <c r="G34" s="46">
        <v>2</v>
      </c>
      <c r="H34" s="46">
        <v>1</v>
      </c>
      <c r="I34" s="46">
        <v>3</v>
      </c>
      <c r="J34" s="47">
        <v>2</v>
      </c>
      <c r="K34" s="48">
        <v>2</v>
      </c>
      <c r="L34" s="46">
        <v>1</v>
      </c>
      <c r="M34" s="46">
        <v>2</v>
      </c>
      <c r="N34" s="46">
        <v>2</v>
      </c>
      <c r="O34" s="49">
        <v>1</v>
      </c>
      <c r="P34" s="50">
        <v>2</v>
      </c>
      <c r="Q34" s="46">
        <v>2</v>
      </c>
      <c r="R34" s="46">
        <v>1</v>
      </c>
      <c r="S34" s="46">
        <v>2</v>
      </c>
      <c r="T34" s="47">
        <v>2</v>
      </c>
      <c r="U34" s="48">
        <v>2</v>
      </c>
      <c r="V34" s="46">
        <v>1</v>
      </c>
      <c r="W34" s="46">
        <v>2</v>
      </c>
      <c r="X34" s="46">
        <v>2</v>
      </c>
      <c r="Y34" s="49">
        <v>1</v>
      </c>
      <c r="Z34" s="50">
        <v>2</v>
      </c>
      <c r="AA34" s="46">
        <v>2</v>
      </c>
      <c r="AB34" s="46">
        <v>1</v>
      </c>
      <c r="AC34" s="46">
        <v>2</v>
      </c>
      <c r="AD34" s="47">
        <v>1</v>
      </c>
      <c r="AE34" s="42">
        <f t="shared" si="10"/>
        <v>8</v>
      </c>
      <c r="AF34" s="72">
        <f t="shared" si="0"/>
        <v>8</v>
      </c>
      <c r="AG34" s="73">
        <f t="shared" si="1"/>
        <v>3</v>
      </c>
      <c r="AH34" s="73">
        <f t="shared" si="11"/>
        <v>11</v>
      </c>
      <c r="AI34" s="73">
        <f t="shared" si="2"/>
        <v>11</v>
      </c>
      <c r="AJ34" s="73">
        <f t="shared" si="3"/>
        <v>2</v>
      </c>
      <c r="AK34" s="73">
        <f t="shared" si="4"/>
        <v>3</v>
      </c>
      <c r="AL34" s="73">
        <f t="shared" si="12"/>
        <v>10</v>
      </c>
      <c r="AM34" s="73">
        <f t="shared" si="5"/>
        <v>10</v>
      </c>
      <c r="AN34" s="73">
        <f t="shared" si="6"/>
        <v>2</v>
      </c>
      <c r="AO34" s="73">
        <f t="shared" si="7"/>
        <v>2</v>
      </c>
      <c r="AP34" s="73">
        <f t="shared" si="13"/>
        <v>9</v>
      </c>
      <c r="AQ34" s="73">
        <f t="shared" si="8"/>
        <v>9</v>
      </c>
      <c r="AR34" s="73">
        <f t="shared" si="14"/>
        <v>9</v>
      </c>
      <c r="AS34" s="74">
        <f t="shared" si="9"/>
        <v>9</v>
      </c>
    </row>
    <row r="35" spans="1:45" s="13" customFormat="1" ht="18" customHeight="1">
      <c r="A35" s="91" t="s">
        <v>8</v>
      </c>
      <c r="B35" s="89">
        <v>31</v>
      </c>
      <c r="C35" s="104"/>
      <c r="D35" s="105" t="s">
        <v>149</v>
      </c>
      <c r="E35" s="106">
        <v>2</v>
      </c>
      <c r="F35" s="30">
        <v>2</v>
      </c>
      <c r="G35" s="31">
        <v>2</v>
      </c>
      <c r="H35" s="31">
        <v>1</v>
      </c>
      <c r="I35" s="31">
        <v>1</v>
      </c>
      <c r="J35" s="32">
        <v>2</v>
      </c>
      <c r="K35" s="33">
        <v>2</v>
      </c>
      <c r="L35" s="31">
        <v>1</v>
      </c>
      <c r="M35" s="31">
        <v>2</v>
      </c>
      <c r="N35" s="31">
        <v>1</v>
      </c>
      <c r="O35" s="34">
        <v>1</v>
      </c>
      <c r="P35" s="35">
        <v>2</v>
      </c>
      <c r="Q35" s="31">
        <v>1</v>
      </c>
      <c r="R35" s="31">
        <v>2</v>
      </c>
      <c r="S35" s="31">
        <v>2</v>
      </c>
      <c r="T35" s="32">
        <v>1</v>
      </c>
      <c r="U35" s="33">
        <v>2</v>
      </c>
      <c r="V35" s="31">
        <v>2</v>
      </c>
      <c r="W35" s="31">
        <v>1</v>
      </c>
      <c r="X35" s="31">
        <v>2</v>
      </c>
      <c r="Y35" s="34">
        <v>2</v>
      </c>
      <c r="Z35" s="35">
        <v>2</v>
      </c>
      <c r="AA35" s="31">
        <v>1</v>
      </c>
      <c r="AB35" s="31">
        <v>2</v>
      </c>
      <c r="AC35" s="31">
        <v>2</v>
      </c>
      <c r="AD35" s="32">
        <v>1</v>
      </c>
      <c r="AE35" s="42">
        <f t="shared" si="10"/>
        <v>9</v>
      </c>
      <c r="AF35" s="72">
        <f t="shared" si="0"/>
        <v>9</v>
      </c>
      <c r="AG35" s="73">
        <f t="shared" si="1"/>
        <v>3</v>
      </c>
      <c r="AH35" s="73">
        <f t="shared" si="11"/>
        <v>8</v>
      </c>
      <c r="AI35" s="73">
        <f t="shared" si="2"/>
        <v>8</v>
      </c>
      <c r="AJ35" s="73">
        <f t="shared" si="3"/>
        <v>2</v>
      </c>
      <c r="AK35" s="73">
        <f t="shared" si="4"/>
        <v>3</v>
      </c>
      <c r="AL35" s="73">
        <f t="shared" si="12"/>
        <v>9</v>
      </c>
      <c r="AM35" s="73">
        <f t="shared" si="5"/>
        <v>9</v>
      </c>
      <c r="AN35" s="73">
        <f t="shared" si="6"/>
        <v>2</v>
      </c>
      <c r="AO35" s="73">
        <f t="shared" si="7"/>
        <v>2</v>
      </c>
      <c r="AP35" s="73">
        <f t="shared" si="13"/>
        <v>10</v>
      </c>
      <c r="AQ35" s="73">
        <f t="shared" si="8"/>
        <v>10</v>
      </c>
      <c r="AR35" s="73">
        <f t="shared" si="14"/>
        <v>8</v>
      </c>
      <c r="AS35" s="74">
        <f t="shared" si="9"/>
        <v>8</v>
      </c>
    </row>
    <row r="36" spans="1:45" ht="21" thickBot="1"/>
    <row r="37" spans="1:45" ht="27" thickBot="1">
      <c r="D37" s="101" t="s">
        <v>55</v>
      </c>
      <c r="E37" s="102"/>
      <c r="F37" s="102"/>
      <c r="G37" s="102"/>
      <c r="H37" s="102"/>
      <c r="I37" s="102"/>
      <c r="J37" s="103"/>
    </row>
  </sheetData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honeticPr fontId="0" type="noConversion"/>
  <printOptions horizontalCentered="1"/>
  <pageMargins left="0.28000000000000003" right="0.22" top="0.98425196850393704" bottom="0.98425196850393704" header="0.51181102362204722" footer="0.51181102362204722"/>
  <pageSetup paperSize="9" orientation="landscape" horizontalDpi="4294967293" verticalDpi="360" r:id="rId1"/>
  <headerFooter alignWithMargins="0"/>
  <rowBreaks count="1" manualBreakCount="1">
    <brk id="26" max="4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S37"/>
  <sheetViews>
    <sheetView view="pageBreakPreview" zoomScale="85" zoomScaleNormal="100" zoomScaleSheetLayoutView="85" workbookViewId="0">
      <selection activeCell="F15" sqref="F15:AD15"/>
    </sheetView>
  </sheetViews>
  <sheetFormatPr defaultRowHeight="20.25"/>
  <cols>
    <col min="1" max="1" width="5.42578125" style="2" customWidth="1"/>
    <col min="2" max="2" width="5.140625" style="2" customWidth="1"/>
    <col min="3" max="3" width="8.85546875" style="2" bestFit="1" customWidth="1"/>
    <col min="4" max="4" width="29.7109375" style="2" customWidth="1"/>
    <col min="5" max="5" width="9.140625" style="2"/>
    <col min="6" max="29" width="3.140625" style="2" customWidth="1"/>
    <col min="30" max="30" width="2.85546875" style="2" customWidth="1"/>
    <col min="31" max="31" width="4.28515625" style="2" hidden="1" customWidth="1"/>
    <col min="32" max="32" width="3.5703125" style="2" customWidth="1"/>
    <col min="33" max="33" width="5.28515625" style="2" hidden="1" customWidth="1"/>
    <col min="34" max="34" width="6.28515625" style="2" hidden="1" customWidth="1"/>
    <col min="35" max="35" width="3.5703125" style="2" customWidth="1"/>
    <col min="36" max="36" width="3.28515625" style="2" hidden="1" customWidth="1"/>
    <col min="37" max="37" width="0.140625" style="2" customWidth="1"/>
    <col min="38" max="38" width="4.28515625" style="2" hidden="1" customWidth="1"/>
    <col min="39" max="39" width="3.7109375" style="2" customWidth="1"/>
    <col min="40" max="40" width="0.140625" style="2" customWidth="1"/>
    <col min="41" max="41" width="2.42578125" style="2" hidden="1" customWidth="1"/>
    <col min="42" max="42" width="0.140625" style="2" customWidth="1"/>
    <col min="43" max="43" width="3.7109375" style="2" customWidth="1"/>
    <col min="44" max="44" width="3.28515625" style="2" hidden="1" customWidth="1"/>
    <col min="45" max="45" width="3.7109375" style="2" customWidth="1"/>
    <col min="46" max="16384" width="9.140625" style="2"/>
  </cols>
  <sheetData>
    <row r="1" spans="1:46" ht="22.5" customHeight="1" thickBot="1">
      <c r="A1" s="256" t="s">
        <v>26</v>
      </c>
      <c r="B1" s="257"/>
      <c r="C1" s="257"/>
      <c r="D1" s="257"/>
      <c r="E1" s="258"/>
      <c r="F1" s="256" t="s">
        <v>33</v>
      </c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8"/>
      <c r="AE1" s="40"/>
      <c r="AF1" s="262" t="s">
        <v>17</v>
      </c>
      <c r="AG1" s="92"/>
      <c r="AH1" s="93"/>
      <c r="AI1" s="265" t="s">
        <v>27</v>
      </c>
      <c r="AJ1" s="94"/>
      <c r="AK1" s="92"/>
      <c r="AL1" s="92"/>
      <c r="AM1" s="268" t="s">
        <v>18</v>
      </c>
      <c r="AN1" s="92"/>
      <c r="AO1" s="92"/>
      <c r="AP1" s="93"/>
      <c r="AQ1" s="265" t="s">
        <v>19</v>
      </c>
      <c r="AR1" s="94"/>
      <c r="AS1" s="259" t="s">
        <v>28</v>
      </c>
    </row>
    <row r="2" spans="1:46" ht="21.75" thickBot="1">
      <c r="A2" s="256" t="str">
        <f>input1!A2</f>
        <v>ชั้นมัธยมศึกษาปีที่ 3/1</v>
      </c>
      <c r="B2" s="257"/>
      <c r="C2" s="257"/>
      <c r="D2" s="257"/>
      <c r="E2" s="258"/>
      <c r="F2" s="256" t="s">
        <v>25</v>
      </c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8"/>
      <c r="AE2" s="41"/>
      <c r="AF2" s="263"/>
      <c r="AG2" s="95"/>
      <c r="AH2" s="96"/>
      <c r="AI2" s="266"/>
      <c r="AJ2" s="97"/>
      <c r="AK2" s="95"/>
      <c r="AL2" s="95"/>
      <c r="AM2" s="269"/>
      <c r="AN2" s="95"/>
      <c r="AO2" s="95"/>
      <c r="AP2" s="96"/>
      <c r="AQ2" s="266"/>
      <c r="AR2" s="97"/>
      <c r="AS2" s="260"/>
    </row>
    <row r="3" spans="1:46" ht="21.75" thickBot="1">
      <c r="A3" s="86" t="s">
        <v>21</v>
      </c>
      <c r="B3" s="87" t="s">
        <v>20</v>
      </c>
      <c r="C3" s="88" t="s">
        <v>82</v>
      </c>
      <c r="D3" s="87" t="s">
        <v>23</v>
      </c>
      <c r="E3" s="88" t="s">
        <v>24</v>
      </c>
      <c r="F3" s="81">
        <v>1</v>
      </c>
      <c r="G3" s="82">
        <v>2</v>
      </c>
      <c r="H3" s="82">
        <v>3</v>
      </c>
      <c r="I3" s="82">
        <v>4</v>
      </c>
      <c r="J3" s="83">
        <v>5</v>
      </c>
      <c r="K3" s="84">
        <v>6</v>
      </c>
      <c r="L3" s="82">
        <v>7</v>
      </c>
      <c r="M3" s="82">
        <v>8</v>
      </c>
      <c r="N3" s="82">
        <v>9</v>
      </c>
      <c r="O3" s="85">
        <v>10</v>
      </c>
      <c r="P3" s="81">
        <v>11</v>
      </c>
      <c r="Q3" s="82">
        <v>12</v>
      </c>
      <c r="R3" s="82">
        <v>13</v>
      </c>
      <c r="S3" s="82">
        <v>14</v>
      </c>
      <c r="T3" s="83">
        <v>15</v>
      </c>
      <c r="U3" s="84">
        <v>16</v>
      </c>
      <c r="V3" s="82">
        <v>17</v>
      </c>
      <c r="W3" s="82">
        <v>18</v>
      </c>
      <c r="X3" s="82">
        <v>19</v>
      </c>
      <c r="Y3" s="85">
        <v>20</v>
      </c>
      <c r="Z3" s="81">
        <v>21</v>
      </c>
      <c r="AA3" s="82">
        <v>22</v>
      </c>
      <c r="AB3" s="82">
        <v>23</v>
      </c>
      <c r="AC3" s="82">
        <v>24</v>
      </c>
      <c r="AD3" s="83">
        <v>25</v>
      </c>
      <c r="AE3" s="41"/>
      <c r="AF3" s="264"/>
      <c r="AG3" s="98"/>
      <c r="AH3" s="99"/>
      <c r="AI3" s="267"/>
      <c r="AJ3" s="100"/>
      <c r="AK3" s="98"/>
      <c r="AL3" s="98"/>
      <c r="AM3" s="270"/>
      <c r="AN3" s="98"/>
      <c r="AO3" s="98"/>
      <c r="AP3" s="99"/>
      <c r="AQ3" s="267"/>
      <c r="AR3" s="100"/>
      <c r="AS3" s="261"/>
    </row>
    <row r="4" spans="1:46" s="13" customFormat="1" ht="18" customHeight="1">
      <c r="A4" s="177" t="s">
        <v>66</v>
      </c>
      <c r="B4" s="89">
        <v>31</v>
      </c>
      <c r="C4" s="104" t="s">
        <v>87</v>
      </c>
      <c r="D4" s="105" t="s">
        <v>118</v>
      </c>
      <c r="E4" s="106">
        <v>1</v>
      </c>
      <c r="F4" s="7">
        <v>3</v>
      </c>
      <c r="G4" s="8">
        <v>2</v>
      </c>
      <c r="H4" s="8">
        <v>1</v>
      </c>
      <c r="I4" s="8">
        <v>2</v>
      </c>
      <c r="J4" s="9">
        <v>2</v>
      </c>
      <c r="K4" s="10">
        <v>1</v>
      </c>
      <c r="L4" s="8">
        <v>2</v>
      </c>
      <c r="M4" s="8">
        <v>1</v>
      </c>
      <c r="N4" s="8">
        <v>2</v>
      </c>
      <c r="O4" s="11">
        <v>1</v>
      </c>
      <c r="P4" s="7">
        <v>2</v>
      </c>
      <c r="Q4" s="8">
        <v>1</v>
      </c>
      <c r="R4" s="8">
        <v>1</v>
      </c>
      <c r="S4" s="8">
        <v>2</v>
      </c>
      <c r="T4" s="9">
        <v>2</v>
      </c>
      <c r="U4" s="10">
        <v>2</v>
      </c>
      <c r="V4" s="8">
        <v>3</v>
      </c>
      <c r="W4" s="8">
        <v>2</v>
      </c>
      <c r="X4" s="8">
        <v>1</v>
      </c>
      <c r="Y4" s="11">
        <v>1</v>
      </c>
      <c r="Z4" s="7">
        <v>2</v>
      </c>
      <c r="AA4" s="8">
        <v>1</v>
      </c>
      <c r="AB4" s="8">
        <v>1</v>
      </c>
      <c r="AC4" s="8">
        <v>1</v>
      </c>
      <c r="AD4" s="9">
        <v>2</v>
      </c>
      <c r="AE4" s="42">
        <f>H4+M4+R4+U4+AC4</f>
        <v>6</v>
      </c>
      <c r="AF4" s="72">
        <f t="shared" ref="AF4:AF21" si="0">IF(AE4=0,"0",AE4)</f>
        <v>6</v>
      </c>
      <c r="AG4" s="73">
        <f t="shared" ref="AG4:AG21" si="1">IF(L4=3,1,IF(L4=2,2,IF(L4=1,3)))</f>
        <v>2</v>
      </c>
      <c r="AH4" s="73">
        <f>J4+AG4+Q4+W4+AA4</f>
        <v>8</v>
      </c>
      <c r="AI4" s="73">
        <f t="shared" ref="AI4:AI21" si="2">IF(AH4=0,"0",AH4)</f>
        <v>8</v>
      </c>
      <c r="AJ4" s="73">
        <f t="shared" ref="AJ4:AJ21" si="3">IF(Z4=3,1,IF(Z4=2,2,IF(Z4=1,3)))</f>
        <v>2</v>
      </c>
      <c r="AK4" s="73">
        <f t="shared" ref="AK4:AK21" si="4">IF(AD4=3,1,IF(AD4=2,2,IF(AD4=1,3)))</f>
        <v>2</v>
      </c>
      <c r="AL4" s="73">
        <f>G4+O4+T4+AJ4+AK4</f>
        <v>9</v>
      </c>
      <c r="AM4" s="73">
        <f t="shared" ref="AM4:AM21" si="5">IF(AL4=0,"0",AL4)</f>
        <v>9</v>
      </c>
      <c r="AN4" s="73">
        <f t="shared" ref="AN4:AN35" si="6">IF(P4=3,1,IF(P4=2,2,IF(P4=1,3)))</f>
        <v>2</v>
      </c>
      <c r="AO4" s="73">
        <f t="shared" ref="AO4:AO21" si="7">IF(S4=3,1,IF(S4=2,2,IF(S4=1,3)))</f>
        <v>2</v>
      </c>
      <c r="AP4" s="73">
        <f>K4+AN4+AO4+X4+AB4</f>
        <v>7</v>
      </c>
      <c r="AQ4" s="73">
        <f t="shared" ref="AQ4:AQ21" si="8">IF(AP4=0,"0",AP4)</f>
        <v>7</v>
      </c>
      <c r="AR4" s="73">
        <f>F4+I4+N4+V4+Y4</f>
        <v>11</v>
      </c>
      <c r="AS4" s="74">
        <f t="shared" ref="AS4:AS21" si="9">IF(AR4=0,"0",AR4)</f>
        <v>11</v>
      </c>
      <c r="AT4" s="12"/>
    </row>
    <row r="5" spans="1:46" s="13" customFormat="1" ht="18" customHeight="1">
      <c r="A5" s="91" t="s">
        <v>67</v>
      </c>
      <c r="B5" s="89">
        <v>31</v>
      </c>
      <c r="C5" s="104" t="s">
        <v>88</v>
      </c>
      <c r="D5" s="105" t="s">
        <v>119</v>
      </c>
      <c r="E5" s="106">
        <v>1</v>
      </c>
      <c r="F5" s="14">
        <v>2</v>
      </c>
      <c r="G5" s="15">
        <v>3</v>
      </c>
      <c r="H5" s="15">
        <v>1</v>
      </c>
      <c r="I5" s="15">
        <v>2</v>
      </c>
      <c r="J5" s="16">
        <v>2</v>
      </c>
      <c r="K5" s="17">
        <v>1</v>
      </c>
      <c r="L5" s="15">
        <v>2</v>
      </c>
      <c r="M5" s="15">
        <v>1</v>
      </c>
      <c r="N5" s="15">
        <v>2</v>
      </c>
      <c r="O5" s="18">
        <v>2</v>
      </c>
      <c r="P5" s="14">
        <v>3</v>
      </c>
      <c r="Q5" s="15">
        <v>2</v>
      </c>
      <c r="R5" s="15">
        <v>1</v>
      </c>
      <c r="S5" s="15">
        <v>2</v>
      </c>
      <c r="T5" s="16">
        <v>1</v>
      </c>
      <c r="U5" s="17">
        <v>1</v>
      </c>
      <c r="V5" s="15">
        <v>2</v>
      </c>
      <c r="W5" s="15">
        <v>1</v>
      </c>
      <c r="X5" s="15">
        <v>2</v>
      </c>
      <c r="Y5" s="18">
        <v>2</v>
      </c>
      <c r="Z5" s="14">
        <v>2</v>
      </c>
      <c r="AA5" s="15">
        <v>1</v>
      </c>
      <c r="AB5" s="15">
        <v>2</v>
      </c>
      <c r="AC5" s="15">
        <v>2</v>
      </c>
      <c r="AD5" s="16">
        <v>2</v>
      </c>
      <c r="AE5" s="42">
        <f t="shared" ref="AE5:AE21" si="10">H5+M5+R5+U5+AC5</f>
        <v>6</v>
      </c>
      <c r="AF5" s="75">
        <f t="shared" si="0"/>
        <v>6</v>
      </c>
      <c r="AG5" s="76">
        <f t="shared" si="1"/>
        <v>2</v>
      </c>
      <c r="AH5" s="73">
        <f t="shared" ref="AH5:AH21" si="11">J5+AG5+Q5+W5+AA5</f>
        <v>8</v>
      </c>
      <c r="AI5" s="76">
        <f t="shared" si="2"/>
        <v>8</v>
      </c>
      <c r="AJ5" s="76">
        <f t="shared" si="3"/>
        <v>2</v>
      </c>
      <c r="AK5" s="76">
        <f t="shared" si="4"/>
        <v>2</v>
      </c>
      <c r="AL5" s="73">
        <f t="shared" ref="AL5:AL21" si="12">G5+O5+T5+AJ5+AK5</f>
        <v>10</v>
      </c>
      <c r="AM5" s="76">
        <f t="shared" si="5"/>
        <v>10</v>
      </c>
      <c r="AN5" s="76">
        <f t="shared" si="6"/>
        <v>1</v>
      </c>
      <c r="AO5" s="76">
        <f t="shared" si="7"/>
        <v>2</v>
      </c>
      <c r="AP5" s="73">
        <f t="shared" ref="AP5:AP21" si="13">K5+AN5+AO5+X5+AB5</f>
        <v>8</v>
      </c>
      <c r="AQ5" s="76">
        <f t="shared" si="8"/>
        <v>8</v>
      </c>
      <c r="AR5" s="73">
        <f t="shared" ref="AR5:AR21" si="14">F5+I5+N5+V5+Y5</f>
        <v>10</v>
      </c>
      <c r="AS5" s="77">
        <f t="shared" si="9"/>
        <v>10</v>
      </c>
      <c r="AT5" s="12"/>
    </row>
    <row r="6" spans="1:46" s="13" customFormat="1" ht="18" customHeight="1">
      <c r="A6" s="177" t="s">
        <v>68</v>
      </c>
      <c r="B6" s="89">
        <v>31</v>
      </c>
      <c r="C6" s="104" t="s">
        <v>89</v>
      </c>
      <c r="D6" s="105" t="s">
        <v>120</v>
      </c>
      <c r="E6" s="106">
        <v>1</v>
      </c>
      <c r="F6" s="14">
        <v>3</v>
      </c>
      <c r="G6" s="15">
        <v>2</v>
      </c>
      <c r="H6" s="15">
        <v>1</v>
      </c>
      <c r="I6" s="15">
        <v>2</v>
      </c>
      <c r="J6" s="16">
        <v>2</v>
      </c>
      <c r="K6" s="17">
        <v>2</v>
      </c>
      <c r="L6" s="15">
        <v>3</v>
      </c>
      <c r="M6" s="15">
        <v>2</v>
      </c>
      <c r="N6" s="15">
        <v>1</v>
      </c>
      <c r="O6" s="18">
        <v>2</v>
      </c>
      <c r="P6" s="14">
        <v>2</v>
      </c>
      <c r="Q6" s="15">
        <v>1</v>
      </c>
      <c r="R6" s="15">
        <v>1</v>
      </c>
      <c r="S6" s="15">
        <v>3</v>
      </c>
      <c r="T6" s="16">
        <v>2</v>
      </c>
      <c r="U6" s="17">
        <v>1</v>
      </c>
      <c r="V6" s="15">
        <v>2</v>
      </c>
      <c r="W6" s="15">
        <v>2</v>
      </c>
      <c r="X6" s="15">
        <v>2</v>
      </c>
      <c r="Y6" s="18">
        <v>1</v>
      </c>
      <c r="Z6" s="14">
        <v>2</v>
      </c>
      <c r="AA6" s="15">
        <v>2</v>
      </c>
      <c r="AB6" s="15">
        <v>3</v>
      </c>
      <c r="AC6" s="15">
        <v>1</v>
      </c>
      <c r="AD6" s="16">
        <v>1</v>
      </c>
      <c r="AE6" s="42">
        <f t="shared" si="10"/>
        <v>6</v>
      </c>
      <c r="AF6" s="75">
        <f t="shared" si="0"/>
        <v>6</v>
      </c>
      <c r="AG6" s="76">
        <f t="shared" si="1"/>
        <v>1</v>
      </c>
      <c r="AH6" s="73">
        <f t="shared" si="11"/>
        <v>8</v>
      </c>
      <c r="AI6" s="76">
        <f t="shared" si="2"/>
        <v>8</v>
      </c>
      <c r="AJ6" s="76">
        <f t="shared" si="3"/>
        <v>2</v>
      </c>
      <c r="AK6" s="76">
        <f t="shared" si="4"/>
        <v>3</v>
      </c>
      <c r="AL6" s="73">
        <f t="shared" si="12"/>
        <v>11</v>
      </c>
      <c r="AM6" s="76">
        <f t="shared" si="5"/>
        <v>11</v>
      </c>
      <c r="AN6" s="76">
        <f t="shared" si="6"/>
        <v>2</v>
      </c>
      <c r="AO6" s="76">
        <f t="shared" si="7"/>
        <v>1</v>
      </c>
      <c r="AP6" s="73">
        <f t="shared" si="13"/>
        <v>10</v>
      </c>
      <c r="AQ6" s="76">
        <f t="shared" si="8"/>
        <v>10</v>
      </c>
      <c r="AR6" s="73">
        <f t="shared" si="14"/>
        <v>9</v>
      </c>
      <c r="AS6" s="77">
        <f t="shared" si="9"/>
        <v>9</v>
      </c>
      <c r="AT6" s="12"/>
    </row>
    <row r="7" spans="1:46" s="13" customFormat="1" ht="18" customHeight="1">
      <c r="A7" s="91" t="s">
        <v>69</v>
      </c>
      <c r="B7" s="89">
        <v>31</v>
      </c>
      <c r="C7" s="104" t="s">
        <v>90</v>
      </c>
      <c r="D7" s="105" t="s">
        <v>121</v>
      </c>
      <c r="E7" s="106">
        <v>1</v>
      </c>
      <c r="F7" s="45"/>
      <c r="G7" s="46"/>
      <c r="H7" s="46"/>
      <c r="I7" s="46"/>
      <c r="J7" s="47"/>
      <c r="K7" s="48"/>
      <c r="L7" s="46"/>
      <c r="M7" s="46"/>
      <c r="N7" s="46"/>
      <c r="O7" s="49"/>
      <c r="P7" s="50"/>
      <c r="Q7" s="46"/>
      <c r="R7" s="46"/>
      <c r="S7" s="46"/>
      <c r="T7" s="47"/>
      <c r="U7" s="48"/>
      <c r="V7" s="46"/>
      <c r="W7" s="46"/>
      <c r="X7" s="46"/>
      <c r="Y7" s="49"/>
      <c r="Z7" s="50"/>
      <c r="AA7" s="46"/>
      <c r="AB7" s="46"/>
      <c r="AC7" s="46"/>
      <c r="AD7" s="47"/>
      <c r="AE7" s="42">
        <f t="shared" si="10"/>
        <v>0</v>
      </c>
      <c r="AF7" s="75" t="str">
        <f t="shared" si="0"/>
        <v>0</v>
      </c>
      <c r="AG7" s="76" t="b">
        <f t="shared" si="1"/>
        <v>0</v>
      </c>
      <c r="AH7" s="73">
        <f t="shared" si="11"/>
        <v>0</v>
      </c>
      <c r="AI7" s="76" t="str">
        <f t="shared" si="2"/>
        <v>0</v>
      </c>
      <c r="AJ7" s="76" t="b">
        <f t="shared" si="3"/>
        <v>0</v>
      </c>
      <c r="AK7" s="76" t="b">
        <f t="shared" si="4"/>
        <v>0</v>
      </c>
      <c r="AL7" s="73">
        <f t="shared" si="12"/>
        <v>0</v>
      </c>
      <c r="AM7" s="76" t="str">
        <f t="shared" si="5"/>
        <v>0</v>
      </c>
      <c r="AN7" s="76" t="b">
        <f t="shared" si="6"/>
        <v>0</v>
      </c>
      <c r="AO7" s="76" t="b">
        <f t="shared" si="7"/>
        <v>0</v>
      </c>
      <c r="AP7" s="73">
        <f t="shared" si="13"/>
        <v>0</v>
      </c>
      <c r="AQ7" s="76" t="str">
        <f t="shared" si="8"/>
        <v>0</v>
      </c>
      <c r="AR7" s="73">
        <f t="shared" si="14"/>
        <v>0</v>
      </c>
      <c r="AS7" s="77" t="str">
        <f t="shared" si="9"/>
        <v>0</v>
      </c>
      <c r="AT7" s="12"/>
    </row>
    <row r="8" spans="1:46" s="13" customFormat="1" ht="18" customHeight="1" thickBot="1">
      <c r="A8" s="177" t="s">
        <v>70</v>
      </c>
      <c r="B8" s="89">
        <v>31</v>
      </c>
      <c r="C8" s="107" t="s">
        <v>91</v>
      </c>
      <c r="D8" s="108" t="s">
        <v>122</v>
      </c>
      <c r="E8" s="109">
        <v>1</v>
      </c>
      <c r="F8" s="19">
        <v>1</v>
      </c>
      <c r="G8" s="20">
        <v>2</v>
      </c>
      <c r="H8" s="20">
        <v>2</v>
      </c>
      <c r="I8" s="20">
        <v>2</v>
      </c>
      <c r="J8" s="21">
        <v>2</v>
      </c>
      <c r="K8" s="22">
        <v>2</v>
      </c>
      <c r="L8" s="20">
        <v>2</v>
      </c>
      <c r="M8" s="20">
        <v>2</v>
      </c>
      <c r="N8" s="20">
        <v>1</v>
      </c>
      <c r="O8" s="23">
        <v>2</v>
      </c>
      <c r="P8" s="19">
        <v>3</v>
      </c>
      <c r="Q8" s="20">
        <v>2</v>
      </c>
      <c r="R8" s="20">
        <v>1</v>
      </c>
      <c r="S8" s="20">
        <v>2</v>
      </c>
      <c r="T8" s="21">
        <v>1</v>
      </c>
      <c r="U8" s="22">
        <v>2</v>
      </c>
      <c r="V8" s="20">
        <v>2</v>
      </c>
      <c r="W8" s="20">
        <v>2</v>
      </c>
      <c r="X8" s="20">
        <v>2</v>
      </c>
      <c r="Y8" s="23">
        <v>1</v>
      </c>
      <c r="Z8" s="19">
        <v>2</v>
      </c>
      <c r="AA8" s="20">
        <v>2</v>
      </c>
      <c r="AB8" s="20">
        <v>1</v>
      </c>
      <c r="AC8" s="20">
        <v>2</v>
      </c>
      <c r="AD8" s="21">
        <v>1</v>
      </c>
      <c r="AE8" s="42">
        <f t="shared" si="10"/>
        <v>9</v>
      </c>
      <c r="AF8" s="78">
        <f t="shared" si="0"/>
        <v>9</v>
      </c>
      <c r="AG8" s="79">
        <f t="shared" si="1"/>
        <v>2</v>
      </c>
      <c r="AH8" s="73">
        <f t="shared" si="11"/>
        <v>10</v>
      </c>
      <c r="AI8" s="79">
        <f t="shared" si="2"/>
        <v>10</v>
      </c>
      <c r="AJ8" s="79">
        <f t="shared" si="3"/>
        <v>2</v>
      </c>
      <c r="AK8" s="79">
        <f t="shared" si="4"/>
        <v>3</v>
      </c>
      <c r="AL8" s="73">
        <f t="shared" si="12"/>
        <v>10</v>
      </c>
      <c r="AM8" s="79">
        <f t="shared" si="5"/>
        <v>10</v>
      </c>
      <c r="AN8" s="79">
        <f t="shared" si="6"/>
        <v>1</v>
      </c>
      <c r="AO8" s="79">
        <f t="shared" si="7"/>
        <v>2</v>
      </c>
      <c r="AP8" s="73">
        <f t="shared" si="13"/>
        <v>8</v>
      </c>
      <c r="AQ8" s="79">
        <f t="shared" si="8"/>
        <v>8</v>
      </c>
      <c r="AR8" s="73">
        <f t="shared" si="14"/>
        <v>7</v>
      </c>
      <c r="AS8" s="80">
        <f t="shared" si="9"/>
        <v>7</v>
      </c>
      <c r="AT8" s="12"/>
    </row>
    <row r="9" spans="1:46" s="13" customFormat="1" ht="18" customHeight="1">
      <c r="A9" s="91" t="s">
        <v>71</v>
      </c>
      <c r="B9" s="89">
        <v>31</v>
      </c>
      <c r="C9" s="104" t="s">
        <v>92</v>
      </c>
      <c r="D9" s="105" t="s">
        <v>123</v>
      </c>
      <c r="E9" s="106">
        <v>1</v>
      </c>
      <c r="F9" s="7">
        <v>2</v>
      </c>
      <c r="G9" s="8">
        <v>2</v>
      </c>
      <c r="H9" s="8">
        <v>1</v>
      </c>
      <c r="I9" s="8">
        <v>3</v>
      </c>
      <c r="J9" s="9">
        <v>2</v>
      </c>
      <c r="K9" s="10">
        <v>1</v>
      </c>
      <c r="L9" s="8">
        <v>3</v>
      </c>
      <c r="M9" s="8">
        <v>2</v>
      </c>
      <c r="N9" s="8">
        <v>2</v>
      </c>
      <c r="O9" s="11">
        <v>2</v>
      </c>
      <c r="P9" s="7">
        <v>3</v>
      </c>
      <c r="Q9" s="8">
        <v>1</v>
      </c>
      <c r="R9" s="8">
        <v>1</v>
      </c>
      <c r="S9" s="8">
        <v>2</v>
      </c>
      <c r="T9" s="9">
        <v>2</v>
      </c>
      <c r="U9" s="10">
        <v>1</v>
      </c>
      <c r="V9" s="8">
        <v>3</v>
      </c>
      <c r="W9" s="8">
        <v>2</v>
      </c>
      <c r="X9" s="8">
        <v>1</v>
      </c>
      <c r="Y9" s="11">
        <v>2</v>
      </c>
      <c r="Z9" s="7">
        <v>2</v>
      </c>
      <c r="AA9" s="8">
        <v>3</v>
      </c>
      <c r="AB9" s="8">
        <v>2</v>
      </c>
      <c r="AC9" s="8">
        <v>1</v>
      </c>
      <c r="AD9" s="9">
        <v>1</v>
      </c>
      <c r="AE9" s="42">
        <f t="shared" si="10"/>
        <v>6</v>
      </c>
      <c r="AF9" s="72">
        <f t="shared" si="0"/>
        <v>6</v>
      </c>
      <c r="AG9" s="73">
        <f t="shared" si="1"/>
        <v>1</v>
      </c>
      <c r="AH9" s="73">
        <f t="shared" si="11"/>
        <v>9</v>
      </c>
      <c r="AI9" s="73">
        <f t="shared" si="2"/>
        <v>9</v>
      </c>
      <c r="AJ9" s="73">
        <f t="shared" si="3"/>
        <v>2</v>
      </c>
      <c r="AK9" s="73">
        <f t="shared" si="4"/>
        <v>3</v>
      </c>
      <c r="AL9" s="73">
        <f t="shared" si="12"/>
        <v>11</v>
      </c>
      <c r="AM9" s="73">
        <f t="shared" si="5"/>
        <v>11</v>
      </c>
      <c r="AN9" s="73">
        <f t="shared" si="6"/>
        <v>1</v>
      </c>
      <c r="AO9" s="73">
        <f t="shared" si="7"/>
        <v>2</v>
      </c>
      <c r="AP9" s="73">
        <f t="shared" si="13"/>
        <v>7</v>
      </c>
      <c r="AQ9" s="73">
        <f t="shared" si="8"/>
        <v>7</v>
      </c>
      <c r="AR9" s="73">
        <f t="shared" si="14"/>
        <v>12</v>
      </c>
      <c r="AS9" s="74">
        <f t="shared" si="9"/>
        <v>12</v>
      </c>
      <c r="AT9" s="12"/>
    </row>
    <row r="10" spans="1:46" s="13" customFormat="1" ht="18" customHeight="1">
      <c r="A10" s="177" t="s">
        <v>72</v>
      </c>
      <c r="B10" s="89">
        <v>31</v>
      </c>
      <c r="C10" s="104" t="s">
        <v>93</v>
      </c>
      <c r="D10" s="105" t="s">
        <v>124</v>
      </c>
      <c r="E10" s="106">
        <v>1</v>
      </c>
      <c r="F10" s="14">
        <v>2</v>
      </c>
      <c r="G10" s="15">
        <v>3</v>
      </c>
      <c r="H10" s="15">
        <v>1</v>
      </c>
      <c r="I10" s="15">
        <v>2</v>
      </c>
      <c r="J10" s="16">
        <v>2</v>
      </c>
      <c r="K10" s="17">
        <v>1</v>
      </c>
      <c r="L10" s="15">
        <v>2</v>
      </c>
      <c r="M10" s="15">
        <v>1</v>
      </c>
      <c r="N10" s="15">
        <v>2</v>
      </c>
      <c r="O10" s="18">
        <v>2</v>
      </c>
      <c r="P10" s="14">
        <v>3</v>
      </c>
      <c r="Q10" s="15">
        <v>2</v>
      </c>
      <c r="R10" s="15">
        <v>1</v>
      </c>
      <c r="S10" s="15">
        <v>2</v>
      </c>
      <c r="T10" s="16">
        <v>1</v>
      </c>
      <c r="U10" s="17">
        <v>1</v>
      </c>
      <c r="V10" s="15">
        <v>2</v>
      </c>
      <c r="W10" s="15">
        <v>1</v>
      </c>
      <c r="X10" s="15">
        <v>2</v>
      </c>
      <c r="Y10" s="18">
        <v>2</v>
      </c>
      <c r="Z10" s="14">
        <v>2</v>
      </c>
      <c r="AA10" s="15">
        <v>1</v>
      </c>
      <c r="AB10" s="15">
        <v>2</v>
      </c>
      <c r="AC10" s="15">
        <v>2</v>
      </c>
      <c r="AD10" s="16">
        <v>2</v>
      </c>
      <c r="AE10" s="42">
        <f t="shared" si="10"/>
        <v>6</v>
      </c>
      <c r="AF10" s="75">
        <f t="shared" si="0"/>
        <v>6</v>
      </c>
      <c r="AG10" s="76">
        <f t="shared" si="1"/>
        <v>2</v>
      </c>
      <c r="AH10" s="73">
        <f t="shared" si="11"/>
        <v>8</v>
      </c>
      <c r="AI10" s="76">
        <f t="shared" si="2"/>
        <v>8</v>
      </c>
      <c r="AJ10" s="76">
        <f t="shared" si="3"/>
        <v>2</v>
      </c>
      <c r="AK10" s="76">
        <f t="shared" si="4"/>
        <v>2</v>
      </c>
      <c r="AL10" s="73">
        <f t="shared" si="12"/>
        <v>10</v>
      </c>
      <c r="AM10" s="76">
        <f t="shared" si="5"/>
        <v>10</v>
      </c>
      <c r="AN10" s="76">
        <f t="shared" si="6"/>
        <v>1</v>
      </c>
      <c r="AO10" s="76">
        <f t="shared" si="7"/>
        <v>2</v>
      </c>
      <c r="AP10" s="73">
        <f t="shared" si="13"/>
        <v>8</v>
      </c>
      <c r="AQ10" s="76">
        <f t="shared" si="8"/>
        <v>8</v>
      </c>
      <c r="AR10" s="73">
        <f t="shared" si="14"/>
        <v>10</v>
      </c>
      <c r="AS10" s="77">
        <f t="shared" si="9"/>
        <v>10</v>
      </c>
      <c r="AT10" s="12"/>
    </row>
    <row r="11" spans="1:46" s="13" customFormat="1" ht="18" customHeight="1">
      <c r="A11" s="91" t="s">
        <v>73</v>
      </c>
      <c r="B11" s="89">
        <v>31</v>
      </c>
      <c r="C11" s="104" t="s">
        <v>94</v>
      </c>
      <c r="D11" s="105" t="s">
        <v>125</v>
      </c>
      <c r="E11" s="106">
        <v>1</v>
      </c>
      <c r="F11" s="14">
        <v>3</v>
      </c>
      <c r="G11" s="15">
        <v>2</v>
      </c>
      <c r="H11" s="15">
        <v>1</v>
      </c>
      <c r="I11" s="15">
        <v>2</v>
      </c>
      <c r="J11" s="16">
        <v>2</v>
      </c>
      <c r="K11" s="17">
        <v>1</v>
      </c>
      <c r="L11" s="15">
        <v>2</v>
      </c>
      <c r="M11" s="15">
        <v>1</v>
      </c>
      <c r="N11" s="15">
        <v>2</v>
      </c>
      <c r="O11" s="18">
        <v>1</v>
      </c>
      <c r="P11" s="14">
        <v>2</v>
      </c>
      <c r="Q11" s="15">
        <v>3</v>
      </c>
      <c r="R11" s="15">
        <v>1</v>
      </c>
      <c r="S11" s="15">
        <v>3</v>
      </c>
      <c r="T11" s="16">
        <v>2</v>
      </c>
      <c r="U11" s="17">
        <v>2</v>
      </c>
      <c r="V11" s="15">
        <v>3</v>
      </c>
      <c r="W11" s="15">
        <v>1</v>
      </c>
      <c r="X11" s="15">
        <v>1</v>
      </c>
      <c r="Y11" s="18">
        <v>2</v>
      </c>
      <c r="Z11" s="14">
        <v>1</v>
      </c>
      <c r="AA11" s="15">
        <v>1</v>
      </c>
      <c r="AB11" s="15">
        <v>1</v>
      </c>
      <c r="AC11" s="15">
        <v>1</v>
      </c>
      <c r="AD11" s="16">
        <v>2</v>
      </c>
      <c r="AE11" s="42">
        <f t="shared" si="10"/>
        <v>6</v>
      </c>
      <c r="AF11" s="75">
        <f t="shared" si="0"/>
        <v>6</v>
      </c>
      <c r="AG11" s="76">
        <f t="shared" si="1"/>
        <v>2</v>
      </c>
      <c r="AH11" s="73">
        <f t="shared" si="11"/>
        <v>9</v>
      </c>
      <c r="AI11" s="76">
        <f t="shared" si="2"/>
        <v>9</v>
      </c>
      <c r="AJ11" s="76">
        <f t="shared" si="3"/>
        <v>3</v>
      </c>
      <c r="AK11" s="76">
        <f t="shared" si="4"/>
        <v>2</v>
      </c>
      <c r="AL11" s="73">
        <f t="shared" si="12"/>
        <v>10</v>
      </c>
      <c r="AM11" s="76">
        <f t="shared" si="5"/>
        <v>10</v>
      </c>
      <c r="AN11" s="76">
        <f t="shared" si="6"/>
        <v>2</v>
      </c>
      <c r="AO11" s="76">
        <f t="shared" si="7"/>
        <v>1</v>
      </c>
      <c r="AP11" s="73">
        <f t="shared" si="13"/>
        <v>6</v>
      </c>
      <c r="AQ11" s="76">
        <f t="shared" si="8"/>
        <v>6</v>
      </c>
      <c r="AR11" s="73">
        <f t="shared" si="14"/>
        <v>12</v>
      </c>
      <c r="AS11" s="77">
        <f t="shared" si="9"/>
        <v>12</v>
      </c>
      <c r="AT11" s="12"/>
    </row>
    <row r="12" spans="1:46" s="13" customFormat="1" ht="18" customHeight="1">
      <c r="A12" s="177" t="s">
        <v>74</v>
      </c>
      <c r="B12" s="89">
        <v>31</v>
      </c>
      <c r="C12" s="104" t="s">
        <v>95</v>
      </c>
      <c r="D12" s="105" t="s">
        <v>126</v>
      </c>
      <c r="E12" s="106">
        <v>2</v>
      </c>
      <c r="F12" s="14">
        <v>2</v>
      </c>
      <c r="G12" s="15">
        <v>3</v>
      </c>
      <c r="H12" s="15">
        <v>1</v>
      </c>
      <c r="I12" s="15">
        <v>2</v>
      </c>
      <c r="J12" s="16">
        <v>2</v>
      </c>
      <c r="K12" s="17">
        <v>1</v>
      </c>
      <c r="L12" s="15">
        <v>2</v>
      </c>
      <c r="M12" s="15">
        <v>1</v>
      </c>
      <c r="N12" s="15">
        <v>2</v>
      </c>
      <c r="O12" s="18">
        <v>2</v>
      </c>
      <c r="P12" s="14">
        <v>3</v>
      </c>
      <c r="Q12" s="15">
        <v>2</v>
      </c>
      <c r="R12" s="15">
        <v>1</v>
      </c>
      <c r="S12" s="15">
        <v>2</v>
      </c>
      <c r="T12" s="16">
        <v>1</v>
      </c>
      <c r="U12" s="17">
        <v>1</v>
      </c>
      <c r="V12" s="15">
        <v>2</v>
      </c>
      <c r="W12" s="15">
        <v>1</v>
      </c>
      <c r="X12" s="15">
        <v>2</v>
      </c>
      <c r="Y12" s="18">
        <v>2</v>
      </c>
      <c r="Z12" s="14">
        <v>2</v>
      </c>
      <c r="AA12" s="15">
        <v>1</v>
      </c>
      <c r="AB12" s="15">
        <v>2</v>
      </c>
      <c r="AC12" s="15">
        <v>2</v>
      </c>
      <c r="AD12" s="16">
        <v>2</v>
      </c>
      <c r="AE12" s="42">
        <f t="shared" si="10"/>
        <v>6</v>
      </c>
      <c r="AF12" s="75">
        <f t="shared" si="0"/>
        <v>6</v>
      </c>
      <c r="AG12" s="76">
        <f t="shared" si="1"/>
        <v>2</v>
      </c>
      <c r="AH12" s="73">
        <f t="shared" si="11"/>
        <v>8</v>
      </c>
      <c r="AI12" s="76">
        <f t="shared" si="2"/>
        <v>8</v>
      </c>
      <c r="AJ12" s="76">
        <f t="shared" si="3"/>
        <v>2</v>
      </c>
      <c r="AK12" s="76">
        <f t="shared" si="4"/>
        <v>2</v>
      </c>
      <c r="AL12" s="73">
        <f t="shared" si="12"/>
        <v>10</v>
      </c>
      <c r="AM12" s="76">
        <f t="shared" si="5"/>
        <v>10</v>
      </c>
      <c r="AN12" s="76">
        <f t="shared" si="6"/>
        <v>1</v>
      </c>
      <c r="AO12" s="76">
        <f t="shared" si="7"/>
        <v>2</v>
      </c>
      <c r="AP12" s="73">
        <f t="shared" si="13"/>
        <v>8</v>
      </c>
      <c r="AQ12" s="76">
        <f t="shared" si="8"/>
        <v>8</v>
      </c>
      <c r="AR12" s="73">
        <f t="shared" si="14"/>
        <v>10</v>
      </c>
      <c r="AS12" s="77">
        <f t="shared" si="9"/>
        <v>10</v>
      </c>
      <c r="AT12" s="12"/>
    </row>
    <row r="13" spans="1:46" s="13" customFormat="1" ht="18" customHeight="1" thickBot="1">
      <c r="A13" s="91" t="s">
        <v>75</v>
      </c>
      <c r="B13" s="89">
        <v>31</v>
      </c>
      <c r="C13" s="107" t="s">
        <v>96</v>
      </c>
      <c r="D13" s="108" t="s">
        <v>127</v>
      </c>
      <c r="E13" s="109">
        <v>2</v>
      </c>
      <c r="F13" s="45">
        <v>1</v>
      </c>
      <c r="G13" s="46">
        <v>2</v>
      </c>
      <c r="H13" s="46">
        <v>1</v>
      </c>
      <c r="I13" s="46">
        <v>2</v>
      </c>
      <c r="J13" s="47">
        <v>2</v>
      </c>
      <c r="K13" s="48">
        <v>2</v>
      </c>
      <c r="L13" s="46">
        <v>1</v>
      </c>
      <c r="M13" s="46">
        <v>1</v>
      </c>
      <c r="N13" s="46">
        <v>2</v>
      </c>
      <c r="O13" s="49">
        <v>2</v>
      </c>
      <c r="P13" s="50">
        <v>2</v>
      </c>
      <c r="Q13" s="46">
        <v>1</v>
      </c>
      <c r="R13" s="46">
        <v>1</v>
      </c>
      <c r="S13" s="46">
        <v>2</v>
      </c>
      <c r="T13" s="47">
        <v>1</v>
      </c>
      <c r="U13" s="48">
        <v>2</v>
      </c>
      <c r="V13" s="46">
        <v>2</v>
      </c>
      <c r="W13" s="46">
        <v>2</v>
      </c>
      <c r="X13" s="46">
        <v>2</v>
      </c>
      <c r="Y13" s="49">
        <v>2</v>
      </c>
      <c r="Z13" s="50">
        <v>1</v>
      </c>
      <c r="AA13" s="46">
        <v>2</v>
      </c>
      <c r="AB13" s="46">
        <v>2</v>
      </c>
      <c r="AC13" s="46">
        <v>2</v>
      </c>
      <c r="AD13" s="47">
        <v>1</v>
      </c>
      <c r="AE13" s="42">
        <f t="shared" si="10"/>
        <v>7</v>
      </c>
      <c r="AF13" s="78">
        <f t="shared" si="0"/>
        <v>7</v>
      </c>
      <c r="AG13" s="79">
        <f t="shared" si="1"/>
        <v>3</v>
      </c>
      <c r="AH13" s="73">
        <f t="shared" si="11"/>
        <v>10</v>
      </c>
      <c r="AI13" s="79">
        <f t="shared" si="2"/>
        <v>10</v>
      </c>
      <c r="AJ13" s="79">
        <f t="shared" si="3"/>
        <v>3</v>
      </c>
      <c r="AK13" s="79">
        <f t="shared" si="4"/>
        <v>3</v>
      </c>
      <c r="AL13" s="73">
        <f t="shared" si="12"/>
        <v>11</v>
      </c>
      <c r="AM13" s="79">
        <f t="shared" si="5"/>
        <v>11</v>
      </c>
      <c r="AN13" s="76">
        <f t="shared" si="6"/>
        <v>2</v>
      </c>
      <c r="AO13" s="79">
        <f t="shared" si="7"/>
        <v>2</v>
      </c>
      <c r="AP13" s="73">
        <f t="shared" si="13"/>
        <v>10</v>
      </c>
      <c r="AQ13" s="79">
        <f t="shared" si="8"/>
        <v>10</v>
      </c>
      <c r="AR13" s="73">
        <f t="shared" si="14"/>
        <v>9</v>
      </c>
      <c r="AS13" s="80">
        <f t="shared" si="9"/>
        <v>9</v>
      </c>
      <c r="AT13" s="12"/>
    </row>
    <row r="14" spans="1:46" s="13" customFormat="1" ht="18" customHeight="1" thickBot="1">
      <c r="A14" s="177" t="s">
        <v>76</v>
      </c>
      <c r="B14" s="89">
        <v>31</v>
      </c>
      <c r="C14" s="104" t="s">
        <v>97</v>
      </c>
      <c r="D14" s="105" t="s">
        <v>128</v>
      </c>
      <c r="E14" s="106">
        <v>2</v>
      </c>
      <c r="F14" s="19">
        <v>2</v>
      </c>
      <c r="G14" s="20">
        <v>3</v>
      </c>
      <c r="H14" s="20">
        <v>1</v>
      </c>
      <c r="I14" s="20">
        <v>2</v>
      </c>
      <c r="J14" s="21">
        <v>2</v>
      </c>
      <c r="K14" s="22">
        <v>1</v>
      </c>
      <c r="L14" s="20">
        <v>2</v>
      </c>
      <c r="M14" s="20">
        <v>1</v>
      </c>
      <c r="N14" s="20">
        <v>2</v>
      </c>
      <c r="O14" s="23">
        <v>2</v>
      </c>
      <c r="P14" s="19">
        <v>3</v>
      </c>
      <c r="Q14" s="20">
        <v>2</v>
      </c>
      <c r="R14" s="20">
        <v>1</v>
      </c>
      <c r="S14" s="20">
        <v>2</v>
      </c>
      <c r="T14" s="21">
        <v>1</v>
      </c>
      <c r="U14" s="22">
        <v>1</v>
      </c>
      <c r="V14" s="20">
        <v>1</v>
      </c>
      <c r="W14" s="20">
        <v>1</v>
      </c>
      <c r="X14" s="20">
        <v>2</v>
      </c>
      <c r="Y14" s="23">
        <v>1</v>
      </c>
      <c r="Z14" s="19">
        <v>2</v>
      </c>
      <c r="AA14" s="20">
        <v>2</v>
      </c>
      <c r="AB14" s="20">
        <v>1</v>
      </c>
      <c r="AC14" s="20">
        <v>2</v>
      </c>
      <c r="AD14" s="21">
        <v>2</v>
      </c>
      <c r="AE14" s="42">
        <f t="shared" si="10"/>
        <v>6</v>
      </c>
      <c r="AF14" s="72">
        <f t="shared" si="0"/>
        <v>6</v>
      </c>
      <c r="AG14" s="73">
        <f t="shared" si="1"/>
        <v>2</v>
      </c>
      <c r="AH14" s="73">
        <f t="shared" si="11"/>
        <v>9</v>
      </c>
      <c r="AI14" s="73">
        <f t="shared" si="2"/>
        <v>9</v>
      </c>
      <c r="AJ14" s="73">
        <f t="shared" si="3"/>
        <v>2</v>
      </c>
      <c r="AK14" s="73">
        <f t="shared" si="4"/>
        <v>2</v>
      </c>
      <c r="AL14" s="73">
        <f t="shared" si="12"/>
        <v>10</v>
      </c>
      <c r="AM14" s="73">
        <f t="shared" si="5"/>
        <v>10</v>
      </c>
      <c r="AN14" s="76">
        <f t="shared" si="6"/>
        <v>1</v>
      </c>
      <c r="AO14" s="73">
        <f t="shared" si="7"/>
        <v>2</v>
      </c>
      <c r="AP14" s="73">
        <f t="shared" si="13"/>
        <v>7</v>
      </c>
      <c r="AQ14" s="73">
        <f t="shared" si="8"/>
        <v>7</v>
      </c>
      <c r="AR14" s="73">
        <f t="shared" si="14"/>
        <v>8</v>
      </c>
      <c r="AS14" s="74">
        <f t="shared" si="9"/>
        <v>8</v>
      </c>
      <c r="AT14" s="12"/>
    </row>
    <row r="15" spans="1:46" s="13" customFormat="1" ht="18" customHeight="1" thickBot="1">
      <c r="A15" s="91" t="s">
        <v>77</v>
      </c>
      <c r="B15" s="89">
        <v>31</v>
      </c>
      <c r="C15" s="104" t="s">
        <v>98</v>
      </c>
      <c r="D15" s="105" t="s">
        <v>129</v>
      </c>
      <c r="E15" s="106">
        <v>2</v>
      </c>
      <c r="F15" s="19"/>
      <c r="G15" s="20"/>
      <c r="H15" s="20"/>
      <c r="I15" s="20"/>
      <c r="J15" s="21"/>
      <c r="K15" s="22"/>
      <c r="L15" s="20"/>
      <c r="M15" s="20"/>
      <c r="N15" s="20"/>
      <c r="O15" s="23"/>
      <c r="P15" s="19"/>
      <c r="Q15" s="20"/>
      <c r="R15" s="20"/>
      <c r="S15" s="20"/>
      <c r="T15" s="21"/>
      <c r="U15" s="22"/>
      <c r="V15" s="20"/>
      <c r="W15" s="20"/>
      <c r="X15" s="20"/>
      <c r="Y15" s="23"/>
      <c r="Z15" s="19"/>
      <c r="AA15" s="20"/>
      <c r="AB15" s="20"/>
      <c r="AC15" s="20"/>
      <c r="AD15" s="21"/>
      <c r="AE15" s="42">
        <f t="shared" si="10"/>
        <v>0</v>
      </c>
      <c r="AF15" s="75" t="str">
        <f t="shared" si="0"/>
        <v>0</v>
      </c>
      <c r="AG15" s="76" t="b">
        <f t="shared" si="1"/>
        <v>0</v>
      </c>
      <c r="AH15" s="73">
        <f t="shared" si="11"/>
        <v>0</v>
      </c>
      <c r="AI15" s="76" t="str">
        <f t="shared" si="2"/>
        <v>0</v>
      </c>
      <c r="AJ15" s="76" t="b">
        <f t="shared" si="3"/>
        <v>0</v>
      </c>
      <c r="AK15" s="76" t="b">
        <f t="shared" si="4"/>
        <v>0</v>
      </c>
      <c r="AL15" s="73">
        <f t="shared" si="12"/>
        <v>0</v>
      </c>
      <c r="AM15" s="76" t="str">
        <f t="shared" si="5"/>
        <v>0</v>
      </c>
      <c r="AN15" s="76" t="b">
        <f t="shared" si="6"/>
        <v>0</v>
      </c>
      <c r="AO15" s="76" t="b">
        <f t="shared" si="7"/>
        <v>0</v>
      </c>
      <c r="AP15" s="73">
        <f t="shared" si="13"/>
        <v>0</v>
      </c>
      <c r="AQ15" s="76" t="str">
        <f t="shared" si="8"/>
        <v>0</v>
      </c>
      <c r="AR15" s="73">
        <f t="shared" si="14"/>
        <v>0</v>
      </c>
      <c r="AS15" s="77" t="str">
        <f t="shared" si="9"/>
        <v>0</v>
      </c>
      <c r="AT15" s="12"/>
    </row>
    <row r="16" spans="1:46" s="13" customFormat="1" ht="18" customHeight="1">
      <c r="A16" s="177" t="s">
        <v>78</v>
      </c>
      <c r="B16" s="89">
        <v>31</v>
      </c>
      <c r="C16" s="104" t="s">
        <v>99</v>
      </c>
      <c r="D16" s="105" t="s">
        <v>130</v>
      </c>
      <c r="E16" s="106">
        <v>2</v>
      </c>
      <c r="F16" s="14">
        <v>2</v>
      </c>
      <c r="G16" s="15">
        <v>3</v>
      </c>
      <c r="H16" s="15">
        <v>1</v>
      </c>
      <c r="I16" s="15">
        <v>2</v>
      </c>
      <c r="J16" s="16">
        <v>2</v>
      </c>
      <c r="K16" s="17">
        <v>1</v>
      </c>
      <c r="L16" s="15">
        <v>2</v>
      </c>
      <c r="M16" s="15">
        <v>1</v>
      </c>
      <c r="N16" s="15">
        <v>2</v>
      </c>
      <c r="O16" s="18">
        <v>2</v>
      </c>
      <c r="P16" s="14">
        <v>2</v>
      </c>
      <c r="Q16" s="15">
        <v>3</v>
      </c>
      <c r="R16" s="15">
        <v>1</v>
      </c>
      <c r="S16" s="15">
        <v>2</v>
      </c>
      <c r="T16" s="16">
        <v>1</v>
      </c>
      <c r="U16" s="17">
        <v>1</v>
      </c>
      <c r="V16" s="15">
        <v>1</v>
      </c>
      <c r="W16" s="15">
        <v>2</v>
      </c>
      <c r="X16" s="15">
        <v>1</v>
      </c>
      <c r="Y16" s="18">
        <v>2</v>
      </c>
      <c r="Z16" s="14">
        <v>2</v>
      </c>
      <c r="AA16" s="15">
        <v>2</v>
      </c>
      <c r="AB16" s="15">
        <v>1</v>
      </c>
      <c r="AC16" s="15">
        <v>2</v>
      </c>
      <c r="AD16" s="16">
        <v>2</v>
      </c>
      <c r="AE16" s="42">
        <f t="shared" si="10"/>
        <v>6</v>
      </c>
      <c r="AF16" s="75">
        <f t="shared" si="0"/>
        <v>6</v>
      </c>
      <c r="AG16" s="76">
        <f t="shared" si="1"/>
        <v>2</v>
      </c>
      <c r="AH16" s="73">
        <f t="shared" si="11"/>
        <v>11</v>
      </c>
      <c r="AI16" s="76">
        <f t="shared" si="2"/>
        <v>11</v>
      </c>
      <c r="AJ16" s="76">
        <f t="shared" si="3"/>
        <v>2</v>
      </c>
      <c r="AK16" s="76">
        <f t="shared" si="4"/>
        <v>2</v>
      </c>
      <c r="AL16" s="73">
        <f t="shared" si="12"/>
        <v>10</v>
      </c>
      <c r="AM16" s="76">
        <f t="shared" si="5"/>
        <v>10</v>
      </c>
      <c r="AN16" s="76">
        <f t="shared" si="6"/>
        <v>2</v>
      </c>
      <c r="AO16" s="76">
        <f t="shared" si="7"/>
        <v>2</v>
      </c>
      <c r="AP16" s="73">
        <f t="shared" si="13"/>
        <v>7</v>
      </c>
      <c r="AQ16" s="76">
        <f t="shared" si="8"/>
        <v>7</v>
      </c>
      <c r="AR16" s="73">
        <f t="shared" si="14"/>
        <v>9</v>
      </c>
      <c r="AS16" s="77">
        <f t="shared" si="9"/>
        <v>9</v>
      </c>
      <c r="AT16" s="12"/>
    </row>
    <row r="17" spans="1:71" s="13" customFormat="1" ht="18" customHeight="1">
      <c r="A17" s="91" t="s">
        <v>79</v>
      </c>
      <c r="B17" s="89">
        <v>31</v>
      </c>
      <c r="C17" s="104" t="s">
        <v>100</v>
      </c>
      <c r="D17" s="105" t="s">
        <v>131</v>
      </c>
      <c r="E17" s="106">
        <v>2</v>
      </c>
      <c r="F17" s="14">
        <v>3</v>
      </c>
      <c r="G17" s="15">
        <v>2</v>
      </c>
      <c r="H17" s="15">
        <v>1</v>
      </c>
      <c r="I17" s="15">
        <v>2</v>
      </c>
      <c r="J17" s="16">
        <v>2</v>
      </c>
      <c r="K17" s="17">
        <v>1</v>
      </c>
      <c r="L17" s="15">
        <v>2</v>
      </c>
      <c r="M17" s="15">
        <v>1</v>
      </c>
      <c r="N17" s="15">
        <v>2</v>
      </c>
      <c r="O17" s="18">
        <v>1</v>
      </c>
      <c r="P17" s="14">
        <v>3</v>
      </c>
      <c r="Q17" s="15">
        <v>1</v>
      </c>
      <c r="R17" s="15">
        <v>1</v>
      </c>
      <c r="S17" s="15">
        <v>3</v>
      </c>
      <c r="T17" s="16">
        <v>2</v>
      </c>
      <c r="U17" s="17">
        <v>2</v>
      </c>
      <c r="V17" s="15">
        <v>3</v>
      </c>
      <c r="W17" s="15">
        <v>1</v>
      </c>
      <c r="X17" s="15">
        <v>1</v>
      </c>
      <c r="Y17" s="18">
        <v>2</v>
      </c>
      <c r="Z17" s="14">
        <v>1</v>
      </c>
      <c r="AA17" s="15">
        <v>1</v>
      </c>
      <c r="AB17" s="15">
        <v>1</v>
      </c>
      <c r="AC17" s="15">
        <v>2</v>
      </c>
      <c r="AD17" s="16">
        <v>2</v>
      </c>
      <c r="AE17" s="42">
        <f t="shared" si="10"/>
        <v>7</v>
      </c>
      <c r="AF17" s="75">
        <f t="shared" si="0"/>
        <v>7</v>
      </c>
      <c r="AG17" s="76">
        <f t="shared" si="1"/>
        <v>2</v>
      </c>
      <c r="AH17" s="73">
        <f t="shared" si="11"/>
        <v>7</v>
      </c>
      <c r="AI17" s="76">
        <f t="shared" si="2"/>
        <v>7</v>
      </c>
      <c r="AJ17" s="76">
        <f t="shared" si="3"/>
        <v>3</v>
      </c>
      <c r="AK17" s="76">
        <f t="shared" si="4"/>
        <v>2</v>
      </c>
      <c r="AL17" s="73">
        <f t="shared" si="12"/>
        <v>10</v>
      </c>
      <c r="AM17" s="76">
        <f t="shared" si="5"/>
        <v>10</v>
      </c>
      <c r="AN17" s="76">
        <f t="shared" si="6"/>
        <v>1</v>
      </c>
      <c r="AO17" s="76">
        <f t="shared" si="7"/>
        <v>1</v>
      </c>
      <c r="AP17" s="73">
        <f t="shared" si="13"/>
        <v>5</v>
      </c>
      <c r="AQ17" s="76">
        <f t="shared" si="8"/>
        <v>5</v>
      </c>
      <c r="AR17" s="73">
        <f t="shared" si="14"/>
        <v>12</v>
      </c>
      <c r="AS17" s="77">
        <f t="shared" si="9"/>
        <v>12</v>
      </c>
      <c r="AT17" s="12"/>
    </row>
    <row r="18" spans="1:71" s="13" customFormat="1" ht="18" customHeight="1" thickBot="1">
      <c r="A18" s="177" t="s">
        <v>80</v>
      </c>
      <c r="B18" s="89">
        <v>31</v>
      </c>
      <c r="C18" s="213" t="s">
        <v>101</v>
      </c>
      <c r="D18" s="214" t="s">
        <v>132</v>
      </c>
      <c r="E18" s="215">
        <v>2</v>
      </c>
      <c r="F18" s="216">
        <v>3</v>
      </c>
      <c r="G18" s="217">
        <v>2</v>
      </c>
      <c r="H18" s="217">
        <v>1</v>
      </c>
      <c r="I18" s="217">
        <v>2</v>
      </c>
      <c r="J18" s="218">
        <v>2</v>
      </c>
      <c r="K18" s="219">
        <v>1</v>
      </c>
      <c r="L18" s="217">
        <v>2</v>
      </c>
      <c r="M18" s="217">
        <v>1</v>
      </c>
      <c r="N18" s="217">
        <v>2</v>
      </c>
      <c r="O18" s="220">
        <v>1</v>
      </c>
      <c r="P18" s="216">
        <v>3</v>
      </c>
      <c r="Q18" s="217">
        <v>1</v>
      </c>
      <c r="R18" s="217">
        <v>1</v>
      </c>
      <c r="S18" s="217">
        <v>3</v>
      </c>
      <c r="T18" s="218">
        <v>2</v>
      </c>
      <c r="U18" s="219">
        <v>2</v>
      </c>
      <c r="V18" s="217">
        <v>3</v>
      </c>
      <c r="W18" s="217">
        <v>1</v>
      </c>
      <c r="X18" s="217">
        <v>1</v>
      </c>
      <c r="Y18" s="220">
        <v>2</v>
      </c>
      <c r="Z18" s="216">
        <v>1</v>
      </c>
      <c r="AA18" s="217">
        <v>1</v>
      </c>
      <c r="AB18" s="217">
        <v>1</v>
      </c>
      <c r="AC18" s="217">
        <v>1</v>
      </c>
      <c r="AD18" s="218">
        <v>2</v>
      </c>
      <c r="AE18" s="42">
        <f t="shared" si="10"/>
        <v>6</v>
      </c>
      <c r="AF18" s="198">
        <f t="shared" si="0"/>
        <v>6</v>
      </c>
      <c r="AG18" s="199">
        <f t="shared" si="1"/>
        <v>2</v>
      </c>
      <c r="AH18" s="200">
        <f t="shared" si="11"/>
        <v>7</v>
      </c>
      <c r="AI18" s="199">
        <f t="shared" si="2"/>
        <v>7</v>
      </c>
      <c r="AJ18" s="199">
        <f t="shared" si="3"/>
        <v>3</v>
      </c>
      <c r="AK18" s="199">
        <f t="shared" si="4"/>
        <v>2</v>
      </c>
      <c r="AL18" s="200">
        <f t="shared" si="12"/>
        <v>10</v>
      </c>
      <c r="AM18" s="199">
        <f t="shared" si="5"/>
        <v>10</v>
      </c>
      <c r="AN18" s="76">
        <f t="shared" si="6"/>
        <v>1</v>
      </c>
      <c r="AO18" s="199">
        <f t="shared" si="7"/>
        <v>1</v>
      </c>
      <c r="AP18" s="200">
        <f t="shared" si="13"/>
        <v>5</v>
      </c>
      <c r="AQ18" s="199">
        <f t="shared" si="8"/>
        <v>5</v>
      </c>
      <c r="AR18" s="200">
        <f t="shared" si="14"/>
        <v>12</v>
      </c>
      <c r="AS18" s="201">
        <f t="shared" si="9"/>
        <v>12</v>
      </c>
      <c r="AT18" s="12"/>
    </row>
    <row r="19" spans="1:71" s="13" customFormat="1" ht="18" customHeight="1" thickBot="1">
      <c r="A19" s="91" t="s">
        <v>81</v>
      </c>
      <c r="B19" s="89">
        <v>31</v>
      </c>
      <c r="C19" s="222" t="s">
        <v>102</v>
      </c>
      <c r="D19" s="223" t="s">
        <v>133</v>
      </c>
      <c r="E19" s="224">
        <v>2</v>
      </c>
      <c r="F19" s="225">
        <v>3</v>
      </c>
      <c r="G19" s="226">
        <v>2</v>
      </c>
      <c r="H19" s="226">
        <v>1</v>
      </c>
      <c r="I19" s="226">
        <v>2</v>
      </c>
      <c r="J19" s="227">
        <v>2</v>
      </c>
      <c r="K19" s="228">
        <v>1</v>
      </c>
      <c r="L19" s="226">
        <v>2</v>
      </c>
      <c r="M19" s="226">
        <v>1</v>
      </c>
      <c r="N19" s="226">
        <v>3</v>
      </c>
      <c r="O19" s="229">
        <v>1</v>
      </c>
      <c r="P19" s="230">
        <v>3</v>
      </c>
      <c r="Q19" s="226">
        <v>3</v>
      </c>
      <c r="R19" s="226">
        <v>1</v>
      </c>
      <c r="S19" s="226">
        <v>2</v>
      </c>
      <c r="T19" s="227">
        <v>3</v>
      </c>
      <c r="U19" s="228">
        <v>1</v>
      </c>
      <c r="V19" s="226">
        <v>1</v>
      </c>
      <c r="W19" s="226">
        <v>2</v>
      </c>
      <c r="X19" s="226">
        <v>1</v>
      </c>
      <c r="Y19" s="229">
        <v>1</v>
      </c>
      <c r="Z19" s="230">
        <v>1</v>
      </c>
      <c r="AA19" s="226">
        <v>1</v>
      </c>
      <c r="AB19" s="226">
        <v>1</v>
      </c>
      <c r="AC19" s="226">
        <v>2</v>
      </c>
      <c r="AD19" s="227">
        <v>2</v>
      </c>
      <c r="AE19" s="207">
        <f t="shared" si="10"/>
        <v>6</v>
      </c>
      <c r="AF19" s="208">
        <f t="shared" si="0"/>
        <v>6</v>
      </c>
      <c r="AG19" s="209">
        <f t="shared" si="1"/>
        <v>2</v>
      </c>
      <c r="AH19" s="209">
        <f t="shared" si="11"/>
        <v>10</v>
      </c>
      <c r="AI19" s="209">
        <f t="shared" si="2"/>
        <v>10</v>
      </c>
      <c r="AJ19" s="209">
        <f t="shared" si="3"/>
        <v>3</v>
      </c>
      <c r="AK19" s="209">
        <f t="shared" si="4"/>
        <v>2</v>
      </c>
      <c r="AL19" s="209">
        <f t="shared" si="12"/>
        <v>11</v>
      </c>
      <c r="AM19" s="209">
        <f t="shared" si="5"/>
        <v>11</v>
      </c>
      <c r="AN19" s="76">
        <f t="shared" si="6"/>
        <v>1</v>
      </c>
      <c r="AO19" s="209">
        <f t="shared" si="7"/>
        <v>2</v>
      </c>
      <c r="AP19" s="209">
        <f t="shared" si="13"/>
        <v>6</v>
      </c>
      <c r="AQ19" s="209">
        <f t="shared" si="8"/>
        <v>6</v>
      </c>
      <c r="AR19" s="209">
        <f t="shared" si="14"/>
        <v>10</v>
      </c>
      <c r="AS19" s="210">
        <f t="shared" si="9"/>
        <v>10</v>
      </c>
      <c r="AT19" s="12"/>
    </row>
    <row r="20" spans="1:71" s="13" customFormat="1" ht="18" customHeight="1" thickBot="1">
      <c r="A20" s="177" t="s">
        <v>29</v>
      </c>
      <c r="B20" s="89">
        <v>31</v>
      </c>
      <c r="C20" s="104" t="s">
        <v>103</v>
      </c>
      <c r="D20" s="105" t="s">
        <v>134</v>
      </c>
      <c r="E20" s="106">
        <v>2</v>
      </c>
      <c r="F20" s="225">
        <v>3</v>
      </c>
      <c r="G20" s="226">
        <v>2</v>
      </c>
      <c r="H20" s="226">
        <v>1</v>
      </c>
      <c r="I20" s="226">
        <v>2</v>
      </c>
      <c r="J20" s="227">
        <v>2</v>
      </c>
      <c r="K20" s="228">
        <v>1</v>
      </c>
      <c r="L20" s="226">
        <v>2</v>
      </c>
      <c r="M20" s="226">
        <v>1</v>
      </c>
      <c r="N20" s="226">
        <v>2</v>
      </c>
      <c r="O20" s="229">
        <v>1</v>
      </c>
      <c r="P20" s="230">
        <v>3</v>
      </c>
      <c r="Q20" s="226">
        <v>2</v>
      </c>
      <c r="R20" s="226">
        <v>2</v>
      </c>
      <c r="S20" s="226">
        <v>3</v>
      </c>
      <c r="T20" s="227">
        <v>2</v>
      </c>
      <c r="U20" s="228">
        <v>2</v>
      </c>
      <c r="V20" s="226">
        <v>3</v>
      </c>
      <c r="W20" s="226">
        <v>1</v>
      </c>
      <c r="X20" s="226">
        <v>1</v>
      </c>
      <c r="Y20" s="229">
        <v>2</v>
      </c>
      <c r="Z20" s="230">
        <v>1</v>
      </c>
      <c r="AA20" s="226">
        <v>1</v>
      </c>
      <c r="AB20" s="226">
        <v>1</v>
      </c>
      <c r="AC20" s="226">
        <v>1</v>
      </c>
      <c r="AD20" s="227">
        <v>2</v>
      </c>
      <c r="AE20" s="42">
        <f t="shared" si="10"/>
        <v>7</v>
      </c>
      <c r="AF20" s="75">
        <f t="shared" si="0"/>
        <v>7</v>
      </c>
      <c r="AG20" s="76">
        <f t="shared" si="1"/>
        <v>2</v>
      </c>
      <c r="AH20" s="73">
        <f t="shared" si="11"/>
        <v>8</v>
      </c>
      <c r="AI20" s="76">
        <f t="shared" si="2"/>
        <v>8</v>
      </c>
      <c r="AJ20" s="76">
        <f t="shared" si="3"/>
        <v>3</v>
      </c>
      <c r="AK20" s="76">
        <f t="shared" si="4"/>
        <v>2</v>
      </c>
      <c r="AL20" s="73">
        <f t="shared" si="12"/>
        <v>10</v>
      </c>
      <c r="AM20" s="76">
        <f t="shared" si="5"/>
        <v>10</v>
      </c>
      <c r="AN20" s="76">
        <f t="shared" si="6"/>
        <v>1</v>
      </c>
      <c r="AO20" s="76">
        <f t="shared" si="7"/>
        <v>1</v>
      </c>
      <c r="AP20" s="73">
        <f t="shared" si="13"/>
        <v>5</v>
      </c>
      <c r="AQ20" s="76">
        <f t="shared" si="8"/>
        <v>5</v>
      </c>
      <c r="AR20" s="73">
        <f t="shared" si="14"/>
        <v>12</v>
      </c>
      <c r="AS20" s="77">
        <f t="shared" si="9"/>
        <v>12</v>
      </c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</row>
    <row r="21" spans="1:71" s="13" customFormat="1" ht="18" customHeight="1" thickBot="1">
      <c r="A21" s="91" t="s">
        <v>30</v>
      </c>
      <c r="B21" s="89">
        <v>31</v>
      </c>
      <c r="C21" s="104" t="s">
        <v>104</v>
      </c>
      <c r="D21" s="105" t="s">
        <v>135</v>
      </c>
      <c r="E21" s="106">
        <v>2</v>
      </c>
      <c r="F21" s="225">
        <v>3</v>
      </c>
      <c r="G21" s="226">
        <v>2</v>
      </c>
      <c r="H21" s="226">
        <v>1</v>
      </c>
      <c r="I21" s="226">
        <v>2</v>
      </c>
      <c r="J21" s="227">
        <v>2</v>
      </c>
      <c r="K21" s="228">
        <v>1</v>
      </c>
      <c r="L21" s="226">
        <v>2</v>
      </c>
      <c r="M21" s="226">
        <v>1</v>
      </c>
      <c r="N21" s="226">
        <v>3</v>
      </c>
      <c r="O21" s="229">
        <v>1</v>
      </c>
      <c r="P21" s="230">
        <v>2</v>
      </c>
      <c r="Q21" s="226">
        <v>2</v>
      </c>
      <c r="R21" s="226">
        <v>1</v>
      </c>
      <c r="S21" s="226">
        <v>2</v>
      </c>
      <c r="T21" s="227">
        <v>1</v>
      </c>
      <c r="U21" s="228">
        <v>1</v>
      </c>
      <c r="V21" s="226">
        <v>1</v>
      </c>
      <c r="W21" s="226">
        <v>2</v>
      </c>
      <c r="X21" s="226">
        <v>1</v>
      </c>
      <c r="Y21" s="229">
        <v>1</v>
      </c>
      <c r="Z21" s="230">
        <v>1</v>
      </c>
      <c r="AA21" s="226">
        <v>2</v>
      </c>
      <c r="AB21" s="226">
        <v>1</v>
      </c>
      <c r="AC21" s="226">
        <v>1</v>
      </c>
      <c r="AD21" s="227">
        <v>1</v>
      </c>
      <c r="AE21" s="42">
        <f t="shared" si="10"/>
        <v>5</v>
      </c>
      <c r="AF21" s="75">
        <f t="shared" si="0"/>
        <v>5</v>
      </c>
      <c r="AG21" s="76">
        <f t="shared" si="1"/>
        <v>2</v>
      </c>
      <c r="AH21" s="73">
        <f t="shared" si="11"/>
        <v>10</v>
      </c>
      <c r="AI21" s="76">
        <f t="shared" si="2"/>
        <v>10</v>
      </c>
      <c r="AJ21" s="76">
        <f t="shared" si="3"/>
        <v>3</v>
      </c>
      <c r="AK21" s="76">
        <f t="shared" si="4"/>
        <v>3</v>
      </c>
      <c r="AL21" s="73">
        <f t="shared" si="12"/>
        <v>10</v>
      </c>
      <c r="AM21" s="76">
        <f t="shared" si="5"/>
        <v>10</v>
      </c>
      <c r="AN21" s="76">
        <f t="shared" si="6"/>
        <v>2</v>
      </c>
      <c r="AO21" s="76">
        <f t="shared" si="7"/>
        <v>2</v>
      </c>
      <c r="AP21" s="73">
        <f t="shared" si="13"/>
        <v>7</v>
      </c>
      <c r="AQ21" s="76">
        <f t="shared" si="8"/>
        <v>7</v>
      </c>
      <c r="AR21" s="73">
        <f t="shared" si="14"/>
        <v>10</v>
      </c>
      <c r="AS21" s="77">
        <f t="shared" si="9"/>
        <v>10</v>
      </c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s="13" customFormat="1" ht="18" customHeight="1" thickBot="1">
      <c r="A22" s="177" t="s">
        <v>31</v>
      </c>
      <c r="B22" s="89">
        <v>31</v>
      </c>
      <c r="C22" s="104" t="s">
        <v>105</v>
      </c>
      <c r="D22" s="105" t="s">
        <v>136</v>
      </c>
      <c r="E22" s="106">
        <v>2</v>
      </c>
      <c r="F22" s="225">
        <v>3</v>
      </c>
      <c r="G22" s="226">
        <v>2</v>
      </c>
      <c r="H22" s="226">
        <v>1</v>
      </c>
      <c r="I22" s="226">
        <v>2</v>
      </c>
      <c r="J22" s="227">
        <v>2</v>
      </c>
      <c r="K22" s="228">
        <v>1</v>
      </c>
      <c r="L22" s="226">
        <v>2</v>
      </c>
      <c r="M22" s="226">
        <v>1</v>
      </c>
      <c r="N22" s="226">
        <v>3</v>
      </c>
      <c r="O22" s="229">
        <v>1</v>
      </c>
      <c r="P22" s="230">
        <v>2</v>
      </c>
      <c r="Q22" s="226">
        <v>2</v>
      </c>
      <c r="R22" s="226">
        <v>1</v>
      </c>
      <c r="S22" s="226">
        <v>2</v>
      </c>
      <c r="T22" s="227">
        <v>1</v>
      </c>
      <c r="U22" s="228">
        <v>1</v>
      </c>
      <c r="V22" s="226">
        <v>1</v>
      </c>
      <c r="W22" s="226">
        <v>2</v>
      </c>
      <c r="X22" s="226">
        <v>1</v>
      </c>
      <c r="Y22" s="229">
        <v>1</v>
      </c>
      <c r="Z22" s="230">
        <v>1</v>
      </c>
      <c r="AA22" s="226">
        <v>2</v>
      </c>
      <c r="AB22" s="226">
        <v>1</v>
      </c>
      <c r="AC22" s="226">
        <v>1</v>
      </c>
      <c r="AD22" s="227">
        <v>1</v>
      </c>
      <c r="AE22" s="42">
        <f t="shared" ref="AE22:AE35" si="15">H22+M22+R22+U22+AC22</f>
        <v>5</v>
      </c>
      <c r="AF22" s="75">
        <f t="shared" ref="AF22:AF35" si="16">IF(AE22=0,"0",AE22)</f>
        <v>5</v>
      </c>
      <c r="AG22" s="76">
        <f t="shared" ref="AG22:AG26" si="17">IF(L22=3,1,IF(L22=2,2,IF(L22=1,3)))</f>
        <v>2</v>
      </c>
      <c r="AH22" s="73">
        <f t="shared" ref="AH22:AH26" si="18">J22+AG22+Q22+W22+AA22</f>
        <v>10</v>
      </c>
      <c r="AI22" s="76">
        <f t="shared" ref="AI22:AI26" si="19">IF(AH22=0,"0",AH22)</f>
        <v>10</v>
      </c>
      <c r="AJ22" s="76">
        <f t="shared" ref="AJ22:AJ26" si="20">IF(Z22=3,1,IF(Z22=2,2,IF(Z22=1,3)))</f>
        <v>3</v>
      </c>
      <c r="AK22" s="76">
        <f t="shared" ref="AK22:AK26" si="21">IF(AD22=3,1,IF(AD22=2,2,IF(AD22=1,3)))</f>
        <v>3</v>
      </c>
      <c r="AL22" s="73">
        <f t="shared" ref="AL22:AL26" si="22">G22+O22+T22+AJ22+AK22</f>
        <v>10</v>
      </c>
      <c r="AM22" s="76">
        <f t="shared" ref="AM22:AM26" si="23">IF(AL22=0,"0",AL22)</f>
        <v>10</v>
      </c>
      <c r="AN22" s="76">
        <f t="shared" si="6"/>
        <v>2</v>
      </c>
      <c r="AO22" s="76">
        <f t="shared" ref="AO22:AO26" si="24">IF(S22=3,1,IF(S22=2,2,IF(S22=1,3)))</f>
        <v>2</v>
      </c>
      <c r="AP22" s="73">
        <f t="shared" ref="AP22:AP26" si="25">K22+AN22+AO22+X22+AB22</f>
        <v>7</v>
      </c>
      <c r="AQ22" s="76">
        <f t="shared" ref="AQ22:AQ26" si="26">IF(AP22=0,"0",AP22)</f>
        <v>7</v>
      </c>
      <c r="AR22" s="73">
        <f t="shared" ref="AR22:AR26" si="27">F22+I22+N22+V22+Y22</f>
        <v>10</v>
      </c>
      <c r="AS22" s="77">
        <f t="shared" ref="AS22:AS26" si="28">IF(AR22=0,"0",AR22)</f>
        <v>10</v>
      </c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s="13" customFormat="1" ht="18" customHeight="1" thickBot="1">
      <c r="A23" s="91" t="s">
        <v>56</v>
      </c>
      <c r="B23" s="89">
        <v>31</v>
      </c>
      <c r="C23" s="128" t="s">
        <v>106</v>
      </c>
      <c r="D23" s="129" t="s">
        <v>137</v>
      </c>
      <c r="E23" s="130">
        <v>2</v>
      </c>
      <c r="F23" s="225">
        <v>3</v>
      </c>
      <c r="G23" s="226">
        <v>2</v>
      </c>
      <c r="H23" s="226">
        <v>1</v>
      </c>
      <c r="I23" s="226">
        <v>2</v>
      </c>
      <c r="J23" s="227">
        <v>2</v>
      </c>
      <c r="K23" s="228">
        <v>1</v>
      </c>
      <c r="L23" s="226">
        <v>2</v>
      </c>
      <c r="M23" s="226">
        <v>1</v>
      </c>
      <c r="N23" s="226">
        <v>2</v>
      </c>
      <c r="O23" s="229">
        <v>3</v>
      </c>
      <c r="P23" s="230">
        <v>2</v>
      </c>
      <c r="Q23" s="226">
        <v>1</v>
      </c>
      <c r="R23" s="226">
        <v>1</v>
      </c>
      <c r="S23" s="226">
        <v>2</v>
      </c>
      <c r="T23" s="227">
        <v>1</v>
      </c>
      <c r="U23" s="228">
        <v>1</v>
      </c>
      <c r="V23" s="226">
        <v>1</v>
      </c>
      <c r="W23" s="226">
        <v>2</v>
      </c>
      <c r="X23" s="226">
        <v>1</v>
      </c>
      <c r="Y23" s="229">
        <v>1</v>
      </c>
      <c r="Z23" s="230">
        <v>1</v>
      </c>
      <c r="AA23" s="226">
        <v>1</v>
      </c>
      <c r="AB23" s="226">
        <v>2</v>
      </c>
      <c r="AC23" s="226">
        <v>1</v>
      </c>
      <c r="AD23" s="227">
        <v>1</v>
      </c>
      <c r="AE23" s="211">
        <f t="shared" si="15"/>
        <v>5</v>
      </c>
      <c r="AF23" s="78">
        <f t="shared" si="16"/>
        <v>5</v>
      </c>
      <c r="AG23" s="79">
        <f t="shared" si="17"/>
        <v>2</v>
      </c>
      <c r="AH23" s="189">
        <f t="shared" si="18"/>
        <v>8</v>
      </c>
      <c r="AI23" s="79">
        <f t="shared" si="19"/>
        <v>8</v>
      </c>
      <c r="AJ23" s="79">
        <f t="shared" si="20"/>
        <v>3</v>
      </c>
      <c r="AK23" s="79">
        <f t="shared" si="21"/>
        <v>3</v>
      </c>
      <c r="AL23" s="189">
        <f t="shared" si="22"/>
        <v>12</v>
      </c>
      <c r="AM23" s="79">
        <f t="shared" si="23"/>
        <v>12</v>
      </c>
      <c r="AN23" s="76">
        <f t="shared" si="6"/>
        <v>2</v>
      </c>
      <c r="AO23" s="79">
        <f t="shared" si="24"/>
        <v>2</v>
      </c>
      <c r="AP23" s="189">
        <f t="shared" si="25"/>
        <v>8</v>
      </c>
      <c r="AQ23" s="79">
        <f t="shared" si="26"/>
        <v>8</v>
      </c>
      <c r="AR23" s="189">
        <f t="shared" si="27"/>
        <v>9</v>
      </c>
      <c r="AS23" s="80">
        <f t="shared" si="28"/>
        <v>9</v>
      </c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s="13" customFormat="1" ht="18" customHeight="1" thickBot="1">
      <c r="A24" s="177" t="s">
        <v>57</v>
      </c>
      <c r="B24" s="89">
        <v>31</v>
      </c>
      <c r="C24" s="222" t="s">
        <v>107</v>
      </c>
      <c r="D24" s="223" t="s">
        <v>138</v>
      </c>
      <c r="E24" s="224">
        <v>2</v>
      </c>
      <c r="F24" s="225">
        <v>3</v>
      </c>
      <c r="G24" s="226">
        <v>2</v>
      </c>
      <c r="H24" s="226">
        <v>1</v>
      </c>
      <c r="I24" s="226">
        <v>2</v>
      </c>
      <c r="J24" s="227">
        <v>2</v>
      </c>
      <c r="K24" s="228">
        <v>1</v>
      </c>
      <c r="L24" s="226">
        <v>2</v>
      </c>
      <c r="M24" s="226">
        <v>1</v>
      </c>
      <c r="N24" s="226">
        <v>3</v>
      </c>
      <c r="O24" s="229">
        <v>1</v>
      </c>
      <c r="P24" s="230">
        <v>2</v>
      </c>
      <c r="Q24" s="226">
        <v>2</v>
      </c>
      <c r="R24" s="226">
        <v>1</v>
      </c>
      <c r="S24" s="226">
        <v>2</v>
      </c>
      <c r="T24" s="227">
        <v>1</v>
      </c>
      <c r="U24" s="228">
        <v>1</v>
      </c>
      <c r="V24" s="226">
        <v>1</v>
      </c>
      <c r="W24" s="226">
        <v>2</v>
      </c>
      <c r="X24" s="226">
        <v>1</v>
      </c>
      <c r="Y24" s="229">
        <v>1</v>
      </c>
      <c r="Z24" s="230">
        <v>1</v>
      </c>
      <c r="AA24" s="226">
        <v>2</v>
      </c>
      <c r="AB24" s="226">
        <v>1</v>
      </c>
      <c r="AC24" s="226">
        <v>1</v>
      </c>
      <c r="AD24" s="227">
        <v>1</v>
      </c>
      <c r="AE24" s="207">
        <f t="shared" si="15"/>
        <v>5</v>
      </c>
      <c r="AF24" s="208">
        <f t="shared" si="16"/>
        <v>5</v>
      </c>
      <c r="AG24" s="209">
        <f t="shared" si="17"/>
        <v>2</v>
      </c>
      <c r="AH24" s="209">
        <f t="shared" si="18"/>
        <v>10</v>
      </c>
      <c r="AI24" s="209">
        <f t="shared" si="19"/>
        <v>10</v>
      </c>
      <c r="AJ24" s="209">
        <f t="shared" si="20"/>
        <v>3</v>
      </c>
      <c r="AK24" s="209">
        <f t="shared" si="21"/>
        <v>3</v>
      </c>
      <c r="AL24" s="209">
        <f t="shared" si="22"/>
        <v>10</v>
      </c>
      <c r="AM24" s="209">
        <f t="shared" si="23"/>
        <v>10</v>
      </c>
      <c r="AN24" s="76">
        <f t="shared" si="6"/>
        <v>2</v>
      </c>
      <c r="AO24" s="209">
        <f t="shared" si="24"/>
        <v>2</v>
      </c>
      <c r="AP24" s="209">
        <f t="shared" si="25"/>
        <v>7</v>
      </c>
      <c r="AQ24" s="209">
        <f t="shared" si="26"/>
        <v>7</v>
      </c>
      <c r="AR24" s="209">
        <f t="shared" si="27"/>
        <v>10</v>
      </c>
      <c r="AS24" s="210">
        <f t="shared" si="28"/>
        <v>10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1" s="13" customFormat="1" ht="18" customHeight="1">
      <c r="A25" s="91" t="s">
        <v>58</v>
      </c>
      <c r="B25" s="89">
        <v>31</v>
      </c>
      <c r="C25" s="104" t="s">
        <v>108</v>
      </c>
      <c r="D25" s="105" t="s">
        <v>139</v>
      </c>
      <c r="E25" s="106">
        <v>2</v>
      </c>
      <c r="F25" s="225">
        <v>3</v>
      </c>
      <c r="G25" s="226">
        <v>2</v>
      </c>
      <c r="H25" s="226">
        <v>1</v>
      </c>
      <c r="I25" s="226">
        <v>2</v>
      </c>
      <c r="J25" s="227">
        <v>2</v>
      </c>
      <c r="K25" s="228">
        <v>1</v>
      </c>
      <c r="L25" s="226">
        <v>2</v>
      </c>
      <c r="M25" s="226">
        <v>1</v>
      </c>
      <c r="N25" s="226">
        <v>3</v>
      </c>
      <c r="O25" s="229">
        <v>1</v>
      </c>
      <c r="P25" s="230">
        <v>2</v>
      </c>
      <c r="Q25" s="226">
        <v>2</v>
      </c>
      <c r="R25" s="226">
        <v>1</v>
      </c>
      <c r="S25" s="226">
        <v>2</v>
      </c>
      <c r="T25" s="227">
        <v>1</v>
      </c>
      <c r="U25" s="228">
        <v>1</v>
      </c>
      <c r="V25" s="226">
        <v>1</v>
      </c>
      <c r="W25" s="226">
        <v>2</v>
      </c>
      <c r="X25" s="226">
        <v>1</v>
      </c>
      <c r="Y25" s="229">
        <v>1</v>
      </c>
      <c r="Z25" s="230">
        <v>1</v>
      </c>
      <c r="AA25" s="226">
        <v>2</v>
      </c>
      <c r="AB25" s="226">
        <v>1</v>
      </c>
      <c r="AC25" s="226">
        <v>1</v>
      </c>
      <c r="AD25" s="227">
        <v>1</v>
      </c>
      <c r="AE25" s="42">
        <f t="shared" si="15"/>
        <v>5</v>
      </c>
      <c r="AF25" s="75">
        <f t="shared" si="16"/>
        <v>5</v>
      </c>
      <c r="AG25" s="76">
        <f t="shared" si="17"/>
        <v>2</v>
      </c>
      <c r="AH25" s="73">
        <f t="shared" si="18"/>
        <v>10</v>
      </c>
      <c r="AI25" s="76">
        <f t="shared" si="19"/>
        <v>10</v>
      </c>
      <c r="AJ25" s="76">
        <f t="shared" si="20"/>
        <v>3</v>
      </c>
      <c r="AK25" s="76">
        <f t="shared" si="21"/>
        <v>3</v>
      </c>
      <c r="AL25" s="73">
        <f t="shared" si="22"/>
        <v>10</v>
      </c>
      <c r="AM25" s="76">
        <f t="shared" si="23"/>
        <v>10</v>
      </c>
      <c r="AN25" s="76">
        <f t="shared" si="6"/>
        <v>2</v>
      </c>
      <c r="AO25" s="76">
        <f t="shared" si="24"/>
        <v>2</v>
      </c>
      <c r="AP25" s="73">
        <f t="shared" si="25"/>
        <v>7</v>
      </c>
      <c r="AQ25" s="76">
        <f t="shared" si="26"/>
        <v>7</v>
      </c>
      <c r="AR25" s="73">
        <f t="shared" si="27"/>
        <v>10</v>
      </c>
      <c r="AS25" s="77">
        <f t="shared" si="28"/>
        <v>10</v>
      </c>
    </row>
    <row r="26" spans="1:71" s="13" customFormat="1" ht="18" customHeight="1" thickBot="1">
      <c r="A26" s="177" t="s">
        <v>59</v>
      </c>
      <c r="B26" s="89">
        <v>31</v>
      </c>
      <c r="C26" s="104" t="s">
        <v>109</v>
      </c>
      <c r="D26" s="105" t="s">
        <v>140</v>
      </c>
      <c r="E26" s="106">
        <v>2</v>
      </c>
      <c r="F26" s="19">
        <v>1</v>
      </c>
      <c r="G26" s="20">
        <v>2</v>
      </c>
      <c r="H26" s="20">
        <v>2</v>
      </c>
      <c r="I26" s="20">
        <v>2</v>
      </c>
      <c r="J26" s="21">
        <v>2</v>
      </c>
      <c r="K26" s="22">
        <v>2</v>
      </c>
      <c r="L26" s="20">
        <v>2</v>
      </c>
      <c r="M26" s="20">
        <v>1</v>
      </c>
      <c r="N26" s="20">
        <v>1</v>
      </c>
      <c r="O26" s="23">
        <v>2</v>
      </c>
      <c r="P26" s="19">
        <v>3</v>
      </c>
      <c r="Q26" s="20">
        <v>1</v>
      </c>
      <c r="R26" s="20">
        <v>1</v>
      </c>
      <c r="S26" s="20">
        <v>2</v>
      </c>
      <c r="T26" s="21">
        <v>1</v>
      </c>
      <c r="U26" s="22">
        <v>2</v>
      </c>
      <c r="V26" s="20">
        <v>1</v>
      </c>
      <c r="W26" s="20">
        <v>2</v>
      </c>
      <c r="X26" s="20">
        <v>2</v>
      </c>
      <c r="Y26" s="23">
        <v>1</v>
      </c>
      <c r="Z26" s="19">
        <v>2</v>
      </c>
      <c r="AA26" s="20">
        <v>2</v>
      </c>
      <c r="AB26" s="20">
        <v>1</v>
      </c>
      <c r="AC26" s="20">
        <v>2</v>
      </c>
      <c r="AD26" s="21">
        <v>2</v>
      </c>
      <c r="AE26" s="42">
        <f t="shared" si="15"/>
        <v>8</v>
      </c>
      <c r="AF26" s="75">
        <f t="shared" si="16"/>
        <v>8</v>
      </c>
      <c r="AG26" s="76">
        <f t="shared" si="17"/>
        <v>2</v>
      </c>
      <c r="AH26" s="73">
        <f t="shared" si="18"/>
        <v>9</v>
      </c>
      <c r="AI26" s="76">
        <f t="shared" si="19"/>
        <v>9</v>
      </c>
      <c r="AJ26" s="76">
        <f t="shared" si="20"/>
        <v>2</v>
      </c>
      <c r="AK26" s="76">
        <f t="shared" si="21"/>
        <v>2</v>
      </c>
      <c r="AL26" s="73">
        <f t="shared" si="22"/>
        <v>9</v>
      </c>
      <c r="AM26" s="76">
        <f t="shared" si="23"/>
        <v>9</v>
      </c>
      <c r="AN26" s="76">
        <f t="shared" si="6"/>
        <v>1</v>
      </c>
      <c r="AO26" s="76">
        <f t="shared" si="24"/>
        <v>2</v>
      </c>
      <c r="AP26" s="73">
        <f t="shared" si="25"/>
        <v>8</v>
      </c>
      <c r="AQ26" s="76">
        <f t="shared" si="26"/>
        <v>8</v>
      </c>
      <c r="AR26" s="73">
        <f t="shared" si="27"/>
        <v>6</v>
      </c>
      <c r="AS26" s="77">
        <f t="shared" si="28"/>
        <v>6</v>
      </c>
    </row>
    <row r="27" spans="1:71" s="13" customFormat="1" ht="18" customHeight="1" thickBot="1">
      <c r="A27" s="91" t="s">
        <v>0</v>
      </c>
      <c r="B27" s="89">
        <v>31</v>
      </c>
      <c r="C27" s="104" t="s">
        <v>110</v>
      </c>
      <c r="D27" s="105" t="s">
        <v>141</v>
      </c>
      <c r="E27" s="106">
        <v>2</v>
      </c>
      <c r="F27" s="216">
        <v>3</v>
      </c>
      <c r="G27" s="217">
        <v>2</v>
      </c>
      <c r="H27" s="217">
        <v>1</v>
      </c>
      <c r="I27" s="217">
        <v>2</v>
      </c>
      <c r="J27" s="218">
        <v>2</v>
      </c>
      <c r="K27" s="219">
        <v>1</v>
      </c>
      <c r="L27" s="217">
        <v>2</v>
      </c>
      <c r="M27" s="217">
        <v>1</v>
      </c>
      <c r="N27" s="217">
        <v>2</v>
      </c>
      <c r="O27" s="220">
        <v>1</v>
      </c>
      <c r="P27" s="216">
        <v>3</v>
      </c>
      <c r="Q27" s="217">
        <v>1</v>
      </c>
      <c r="R27" s="217">
        <v>1</v>
      </c>
      <c r="S27" s="217">
        <v>3</v>
      </c>
      <c r="T27" s="218">
        <v>2</v>
      </c>
      <c r="U27" s="219">
        <v>2</v>
      </c>
      <c r="V27" s="217">
        <v>3</v>
      </c>
      <c r="W27" s="217">
        <v>1</v>
      </c>
      <c r="X27" s="217">
        <v>1</v>
      </c>
      <c r="Y27" s="220">
        <v>2</v>
      </c>
      <c r="Z27" s="216">
        <v>1</v>
      </c>
      <c r="AA27" s="217">
        <v>1</v>
      </c>
      <c r="AB27" s="217">
        <v>1</v>
      </c>
      <c r="AC27" s="217">
        <v>1</v>
      </c>
      <c r="AD27" s="218">
        <v>2</v>
      </c>
      <c r="AE27" s="42">
        <f t="shared" si="15"/>
        <v>6</v>
      </c>
      <c r="AF27" s="75">
        <f t="shared" si="16"/>
        <v>6</v>
      </c>
      <c r="AG27" s="76">
        <f t="shared" ref="AG27:AG30" si="29">IF(L27=3,1,IF(L27=2,2,IF(L27=1,3)))</f>
        <v>2</v>
      </c>
      <c r="AH27" s="73">
        <f t="shared" ref="AH27:AH30" si="30">J27+AG27+Q27+W27+AA27</f>
        <v>7</v>
      </c>
      <c r="AI27" s="76">
        <f t="shared" ref="AI27:AI30" si="31">IF(AH27=0,"0",AH27)</f>
        <v>7</v>
      </c>
      <c r="AJ27" s="76">
        <f t="shared" ref="AJ27:AJ30" si="32">IF(Z27=3,1,IF(Z27=2,2,IF(Z27=1,3)))</f>
        <v>3</v>
      </c>
      <c r="AK27" s="76">
        <f t="shared" ref="AK27:AK30" si="33">IF(AD27=3,1,IF(AD27=2,2,IF(AD27=1,3)))</f>
        <v>2</v>
      </c>
      <c r="AL27" s="73">
        <f t="shared" ref="AL27:AL30" si="34">G27+O27+T27+AJ27+AK27</f>
        <v>10</v>
      </c>
      <c r="AM27" s="76">
        <f t="shared" ref="AM27:AM30" si="35">IF(AL27=0,"0",AL27)</f>
        <v>10</v>
      </c>
      <c r="AN27" s="76">
        <f t="shared" si="6"/>
        <v>1</v>
      </c>
      <c r="AO27" s="76">
        <f t="shared" ref="AO27:AO30" si="36">IF(S27=3,1,IF(S27=2,2,IF(S27=1,3)))</f>
        <v>1</v>
      </c>
      <c r="AP27" s="73">
        <f t="shared" ref="AP27:AP30" si="37">K27+AN27+AO27+X27+AB27</f>
        <v>5</v>
      </c>
      <c r="AQ27" s="76">
        <f t="shared" ref="AQ27:AQ30" si="38">IF(AP27=0,"0",AP27)</f>
        <v>5</v>
      </c>
      <c r="AR27" s="73">
        <f t="shared" ref="AR27:AR30" si="39">F27+I27+N27+V27+Y27</f>
        <v>12</v>
      </c>
      <c r="AS27" s="77">
        <f t="shared" ref="AS27:AS30" si="40">IF(AR27=0,"0",AR27)</f>
        <v>12</v>
      </c>
    </row>
    <row r="28" spans="1:71" s="13" customFormat="1" ht="18" customHeight="1" thickBot="1">
      <c r="A28" s="177" t="s">
        <v>1</v>
      </c>
      <c r="B28" s="89">
        <v>31</v>
      </c>
      <c r="C28" s="128" t="s">
        <v>111</v>
      </c>
      <c r="D28" s="129" t="s">
        <v>142</v>
      </c>
      <c r="E28" s="130">
        <v>2</v>
      </c>
      <c r="F28" s="225">
        <v>3</v>
      </c>
      <c r="G28" s="226">
        <v>2</v>
      </c>
      <c r="H28" s="226">
        <v>1</v>
      </c>
      <c r="I28" s="226">
        <v>2</v>
      </c>
      <c r="J28" s="227">
        <v>2</v>
      </c>
      <c r="K28" s="228">
        <v>1</v>
      </c>
      <c r="L28" s="226">
        <v>3</v>
      </c>
      <c r="M28" s="226">
        <v>1</v>
      </c>
      <c r="N28" s="226">
        <v>2</v>
      </c>
      <c r="O28" s="229">
        <v>1</v>
      </c>
      <c r="P28" s="230">
        <v>2</v>
      </c>
      <c r="Q28" s="226">
        <v>1</v>
      </c>
      <c r="R28" s="226">
        <v>2</v>
      </c>
      <c r="S28" s="226">
        <v>3</v>
      </c>
      <c r="T28" s="227">
        <v>1</v>
      </c>
      <c r="U28" s="228">
        <v>3</v>
      </c>
      <c r="V28" s="226">
        <v>1</v>
      </c>
      <c r="W28" s="226">
        <v>2</v>
      </c>
      <c r="X28" s="226">
        <v>1</v>
      </c>
      <c r="Y28" s="229">
        <v>3</v>
      </c>
      <c r="Z28" s="230">
        <v>3</v>
      </c>
      <c r="AA28" s="226">
        <v>1</v>
      </c>
      <c r="AB28" s="226">
        <v>1</v>
      </c>
      <c r="AC28" s="226">
        <v>1</v>
      </c>
      <c r="AD28" s="227">
        <v>3</v>
      </c>
      <c r="AE28" s="42">
        <f t="shared" si="15"/>
        <v>8</v>
      </c>
      <c r="AF28" s="75">
        <f t="shared" si="16"/>
        <v>8</v>
      </c>
      <c r="AG28" s="79">
        <f t="shared" si="29"/>
        <v>1</v>
      </c>
      <c r="AH28" s="189">
        <f t="shared" si="30"/>
        <v>7</v>
      </c>
      <c r="AI28" s="79">
        <f t="shared" si="31"/>
        <v>7</v>
      </c>
      <c r="AJ28" s="79">
        <f t="shared" si="32"/>
        <v>1</v>
      </c>
      <c r="AK28" s="79">
        <f t="shared" si="33"/>
        <v>1</v>
      </c>
      <c r="AL28" s="189">
        <f t="shared" si="34"/>
        <v>6</v>
      </c>
      <c r="AM28" s="79">
        <f t="shared" si="35"/>
        <v>6</v>
      </c>
      <c r="AN28" s="76">
        <f t="shared" si="6"/>
        <v>2</v>
      </c>
      <c r="AO28" s="79">
        <f t="shared" si="36"/>
        <v>1</v>
      </c>
      <c r="AP28" s="189">
        <f t="shared" si="37"/>
        <v>6</v>
      </c>
      <c r="AQ28" s="79">
        <f t="shared" si="38"/>
        <v>6</v>
      </c>
      <c r="AR28" s="189">
        <f t="shared" si="39"/>
        <v>11</v>
      </c>
      <c r="AS28" s="80">
        <f t="shared" si="40"/>
        <v>11</v>
      </c>
    </row>
    <row r="29" spans="1:71" s="13" customFormat="1" ht="18" customHeight="1" thickBot="1">
      <c r="A29" s="91" t="s">
        <v>2</v>
      </c>
      <c r="B29" s="89">
        <v>31</v>
      </c>
      <c r="C29" s="104" t="s">
        <v>112</v>
      </c>
      <c r="D29" s="105" t="s">
        <v>143</v>
      </c>
      <c r="E29" s="106">
        <v>2</v>
      </c>
      <c r="F29" s="225">
        <v>3</v>
      </c>
      <c r="G29" s="226">
        <v>2</v>
      </c>
      <c r="H29" s="226">
        <v>1</v>
      </c>
      <c r="I29" s="226">
        <v>2</v>
      </c>
      <c r="J29" s="227">
        <v>2</v>
      </c>
      <c r="K29" s="228">
        <v>1</v>
      </c>
      <c r="L29" s="226">
        <v>2</v>
      </c>
      <c r="M29" s="226">
        <v>1</v>
      </c>
      <c r="N29" s="226">
        <v>2</v>
      </c>
      <c r="O29" s="229">
        <v>1</v>
      </c>
      <c r="P29" s="230">
        <v>3</v>
      </c>
      <c r="Q29" s="226">
        <v>1</v>
      </c>
      <c r="R29" s="226">
        <v>1</v>
      </c>
      <c r="S29" s="226">
        <v>3</v>
      </c>
      <c r="T29" s="227">
        <v>2</v>
      </c>
      <c r="U29" s="228">
        <v>2</v>
      </c>
      <c r="V29" s="226">
        <v>3</v>
      </c>
      <c r="W29" s="226">
        <v>1</v>
      </c>
      <c r="X29" s="226">
        <v>1</v>
      </c>
      <c r="Y29" s="229">
        <v>2</v>
      </c>
      <c r="Z29" s="230">
        <v>1</v>
      </c>
      <c r="AA29" s="226">
        <v>1</v>
      </c>
      <c r="AB29" s="226">
        <v>1</v>
      </c>
      <c r="AC29" s="226">
        <v>1</v>
      </c>
      <c r="AD29" s="227">
        <v>2</v>
      </c>
      <c r="AE29" s="42">
        <f t="shared" si="15"/>
        <v>6</v>
      </c>
      <c r="AF29" s="75">
        <f t="shared" si="16"/>
        <v>6</v>
      </c>
      <c r="AG29" s="73">
        <f t="shared" si="29"/>
        <v>2</v>
      </c>
      <c r="AH29" s="73">
        <f t="shared" si="30"/>
        <v>7</v>
      </c>
      <c r="AI29" s="73">
        <f t="shared" si="31"/>
        <v>7</v>
      </c>
      <c r="AJ29" s="73">
        <f t="shared" si="32"/>
        <v>3</v>
      </c>
      <c r="AK29" s="73">
        <f t="shared" si="33"/>
        <v>2</v>
      </c>
      <c r="AL29" s="73">
        <f t="shared" si="34"/>
        <v>10</v>
      </c>
      <c r="AM29" s="73">
        <f t="shared" si="35"/>
        <v>10</v>
      </c>
      <c r="AN29" s="76">
        <f t="shared" si="6"/>
        <v>1</v>
      </c>
      <c r="AO29" s="73">
        <f t="shared" si="36"/>
        <v>1</v>
      </c>
      <c r="AP29" s="73">
        <f t="shared" si="37"/>
        <v>5</v>
      </c>
      <c r="AQ29" s="73">
        <f t="shared" si="38"/>
        <v>5</v>
      </c>
      <c r="AR29" s="73">
        <f t="shared" si="39"/>
        <v>12</v>
      </c>
      <c r="AS29" s="74">
        <f t="shared" si="40"/>
        <v>12</v>
      </c>
    </row>
    <row r="30" spans="1:71" s="13" customFormat="1" ht="18" customHeight="1" thickBot="1">
      <c r="A30" s="177" t="s">
        <v>3</v>
      </c>
      <c r="B30" s="89">
        <v>31</v>
      </c>
      <c r="C30" s="104" t="s">
        <v>113</v>
      </c>
      <c r="D30" s="105" t="s">
        <v>144</v>
      </c>
      <c r="E30" s="106">
        <v>2</v>
      </c>
      <c r="F30" s="225">
        <v>3</v>
      </c>
      <c r="G30" s="226">
        <v>2</v>
      </c>
      <c r="H30" s="226">
        <v>1</v>
      </c>
      <c r="I30" s="226">
        <v>2</v>
      </c>
      <c r="J30" s="227">
        <v>2</v>
      </c>
      <c r="K30" s="228">
        <v>1</v>
      </c>
      <c r="L30" s="226">
        <v>2</v>
      </c>
      <c r="M30" s="226">
        <v>1</v>
      </c>
      <c r="N30" s="226">
        <v>2</v>
      </c>
      <c r="O30" s="229">
        <v>1</v>
      </c>
      <c r="P30" s="230">
        <v>3</v>
      </c>
      <c r="Q30" s="226">
        <v>1</v>
      </c>
      <c r="R30" s="226">
        <v>1</v>
      </c>
      <c r="S30" s="226">
        <v>3</v>
      </c>
      <c r="T30" s="227">
        <v>2</v>
      </c>
      <c r="U30" s="228">
        <v>2</v>
      </c>
      <c r="V30" s="226">
        <v>3</v>
      </c>
      <c r="W30" s="226">
        <v>1</v>
      </c>
      <c r="X30" s="226">
        <v>1</v>
      </c>
      <c r="Y30" s="229">
        <v>2</v>
      </c>
      <c r="Z30" s="230">
        <v>1</v>
      </c>
      <c r="AA30" s="226">
        <v>1</v>
      </c>
      <c r="AB30" s="226">
        <v>1</v>
      </c>
      <c r="AC30" s="226">
        <v>1</v>
      </c>
      <c r="AD30" s="227">
        <v>2</v>
      </c>
      <c r="AE30" s="42">
        <f t="shared" si="15"/>
        <v>6</v>
      </c>
      <c r="AF30" s="75">
        <f t="shared" si="16"/>
        <v>6</v>
      </c>
      <c r="AG30" s="76">
        <f t="shared" si="29"/>
        <v>2</v>
      </c>
      <c r="AH30" s="73">
        <f t="shared" si="30"/>
        <v>7</v>
      </c>
      <c r="AI30" s="76">
        <f t="shared" si="31"/>
        <v>7</v>
      </c>
      <c r="AJ30" s="76">
        <f t="shared" si="32"/>
        <v>3</v>
      </c>
      <c r="AK30" s="76">
        <f t="shared" si="33"/>
        <v>2</v>
      </c>
      <c r="AL30" s="73">
        <f t="shared" si="34"/>
        <v>10</v>
      </c>
      <c r="AM30" s="76">
        <f t="shared" si="35"/>
        <v>10</v>
      </c>
      <c r="AN30" s="76">
        <f t="shared" si="6"/>
        <v>1</v>
      </c>
      <c r="AO30" s="76">
        <f t="shared" si="36"/>
        <v>1</v>
      </c>
      <c r="AP30" s="73">
        <f t="shared" si="37"/>
        <v>5</v>
      </c>
      <c r="AQ30" s="76">
        <f t="shared" si="38"/>
        <v>5</v>
      </c>
      <c r="AR30" s="73">
        <f t="shared" si="39"/>
        <v>12</v>
      </c>
      <c r="AS30" s="77">
        <f t="shared" si="40"/>
        <v>12</v>
      </c>
    </row>
    <row r="31" spans="1:71" s="13" customFormat="1" ht="18" customHeight="1">
      <c r="A31" s="91" t="s">
        <v>4</v>
      </c>
      <c r="B31" s="89">
        <v>31</v>
      </c>
      <c r="C31" s="104" t="s">
        <v>114</v>
      </c>
      <c r="D31" s="105" t="s">
        <v>145</v>
      </c>
      <c r="E31" s="106">
        <v>2</v>
      </c>
      <c r="F31" s="225">
        <v>3</v>
      </c>
      <c r="G31" s="226">
        <v>2</v>
      </c>
      <c r="H31" s="226">
        <v>1</v>
      </c>
      <c r="I31" s="226">
        <v>2</v>
      </c>
      <c r="J31" s="227">
        <v>2</v>
      </c>
      <c r="K31" s="228">
        <v>1</v>
      </c>
      <c r="L31" s="226">
        <v>3</v>
      </c>
      <c r="M31" s="226">
        <v>1</v>
      </c>
      <c r="N31" s="226">
        <v>2</v>
      </c>
      <c r="O31" s="229">
        <v>1</v>
      </c>
      <c r="P31" s="230">
        <v>2</v>
      </c>
      <c r="Q31" s="226">
        <v>1</v>
      </c>
      <c r="R31" s="226">
        <v>2</v>
      </c>
      <c r="S31" s="226">
        <v>3</v>
      </c>
      <c r="T31" s="227">
        <v>1</v>
      </c>
      <c r="U31" s="228">
        <v>3</v>
      </c>
      <c r="V31" s="226">
        <v>1</v>
      </c>
      <c r="W31" s="226">
        <v>2</v>
      </c>
      <c r="X31" s="226">
        <v>1</v>
      </c>
      <c r="Y31" s="229">
        <v>3</v>
      </c>
      <c r="Z31" s="230">
        <v>3</v>
      </c>
      <c r="AA31" s="226">
        <v>1</v>
      </c>
      <c r="AB31" s="226">
        <v>1</v>
      </c>
      <c r="AC31" s="226">
        <v>1</v>
      </c>
      <c r="AD31" s="227">
        <v>3</v>
      </c>
      <c r="AE31" s="42">
        <f t="shared" si="15"/>
        <v>8</v>
      </c>
      <c r="AF31" s="75">
        <f t="shared" si="16"/>
        <v>8</v>
      </c>
      <c r="AG31" s="76">
        <f t="shared" ref="AG31:AG35" si="41">IF(L31=3,1,IF(L31=2,2,IF(L31=1,3)))</f>
        <v>1</v>
      </c>
      <c r="AH31" s="73">
        <f t="shared" ref="AH31:AH35" si="42">J31+AG31+Q31+W31+AA31</f>
        <v>7</v>
      </c>
      <c r="AI31" s="76">
        <f t="shared" ref="AI31:AI35" si="43">IF(AH31=0,"0",AH31)</f>
        <v>7</v>
      </c>
      <c r="AJ31" s="76">
        <f t="shared" ref="AJ31:AJ35" si="44">IF(Z31=3,1,IF(Z31=2,2,IF(Z31=1,3)))</f>
        <v>1</v>
      </c>
      <c r="AK31" s="76">
        <f t="shared" ref="AK31:AK35" si="45">IF(AD31=3,1,IF(AD31=2,2,IF(AD31=1,3)))</f>
        <v>1</v>
      </c>
      <c r="AL31" s="73">
        <f t="shared" ref="AL31:AL35" si="46">G31+O31+T31+AJ31+AK31</f>
        <v>6</v>
      </c>
      <c r="AM31" s="76">
        <f t="shared" ref="AM31:AM35" si="47">IF(AL31=0,"0",AL31)</f>
        <v>6</v>
      </c>
      <c r="AN31" s="76">
        <f t="shared" si="6"/>
        <v>2</v>
      </c>
      <c r="AO31" s="76">
        <f t="shared" ref="AO31:AO35" si="48">IF(S31=3,1,IF(S31=2,2,IF(S31=1,3)))</f>
        <v>1</v>
      </c>
      <c r="AP31" s="73">
        <f t="shared" ref="AP31:AP35" si="49">K31+AN31+AO31+X31+AB31</f>
        <v>6</v>
      </c>
      <c r="AQ31" s="76">
        <f t="shared" ref="AQ31:AQ35" si="50">IF(AP31=0,"0",AP31)</f>
        <v>6</v>
      </c>
      <c r="AR31" s="73">
        <f t="shared" ref="AR31:AR35" si="51">F31+I31+N31+V31+Y31</f>
        <v>11</v>
      </c>
      <c r="AS31" s="77">
        <f t="shared" ref="AS31:AS35" si="52">IF(AR31=0,"0",AR31)</f>
        <v>11</v>
      </c>
    </row>
    <row r="32" spans="1:71" s="13" customFormat="1" ht="18" customHeight="1" thickBot="1">
      <c r="A32" s="177" t="s">
        <v>5</v>
      </c>
      <c r="B32" s="89">
        <v>31</v>
      </c>
      <c r="C32" s="104" t="s">
        <v>115</v>
      </c>
      <c r="D32" s="105" t="s">
        <v>146</v>
      </c>
      <c r="E32" s="106">
        <v>2</v>
      </c>
      <c r="F32" s="232">
        <v>3</v>
      </c>
      <c r="G32" s="233">
        <v>2</v>
      </c>
      <c r="H32" s="233">
        <v>1</v>
      </c>
      <c r="I32" s="233">
        <v>2</v>
      </c>
      <c r="J32" s="234">
        <v>3</v>
      </c>
      <c r="K32" s="235">
        <v>2</v>
      </c>
      <c r="L32" s="233">
        <v>3</v>
      </c>
      <c r="M32" s="233">
        <v>3</v>
      </c>
      <c r="N32" s="233">
        <v>3</v>
      </c>
      <c r="O32" s="236">
        <v>1</v>
      </c>
      <c r="P32" s="237">
        <v>2</v>
      </c>
      <c r="Q32" s="233">
        <v>1</v>
      </c>
      <c r="R32" s="233">
        <v>1</v>
      </c>
      <c r="S32" s="233">
        <v>3</v>
      </c>
      <c r="T32" s="234">
        <v>2</v>
      </c>
      <c r="U32" s="235">
        <v>2</v>
      </c>
      <c r="V32" s="233">
        <v>3</v>
      </c>
      <c r="W32" s="233">
        <v>1</v>
      </c>
      <c r="X32" s="233">
        <v>1</v>
      </c>
      <c r="Y32" s="236">
        <v>3</v>
      </c>
      <c r="Z32" s="237">
        <v>3</v>
      </c>
      <c r="AA32" s="233">
        <v>1</v>
      </c>
      <c r="AB32" s="233">
        <v>1</v>
      </c>
      <c r="AC32" s="233">
        <v>1</v>
      </c>
      <c r="AD32" s="234">
        <v>3</v>
      </c>
      <c r="AE32" s="42">
        <f t="shared" si="15"/>
        <v>8</v>
      </c>
      <c r="AF32" s="75">
        <f t="shared" si="16"/>
        <v>8</v>
      </c>
      <c r="AG32" s="76">
        <f t="shared" si="41"/>
        <v>1</v>
      </c>
      <c r="AH32" s="73">
        <f t="shared" si="42"/>
        <v>7</v>
      </c>
      <c r="AI32" s="76">
        <f t="shared" si="43"/>
        <v>7</v>
      </c>
      <c r="AJ32" s="76">
        <f t="shared" si="44"/>
        <v>1</v>
      </c>
      <c r="AK32" s="76">
        <f t="shared" si="45"/>
        <v>1</v>
      </c>
      <c r="AL32" s="73">
        <f t="shared" si="46"/>
        <v>7</v>
      </c>
      <c r="AM32" s="76">
        <f t="shared" si="47"/>
        <v>7</v>
      </c>
      <c r="AN32" s="76">
        <f t="shared" si="6"/>
        <v>2</v>
      </c>
      <c r="AO32" s="76">
        <f t="shared" si="48"/>
        <v>1</v>
      </c>
      <c r="AP32" s="73">
        <f t="shared" si="49"/>
        <v>7</v>
      </c>
      <c r="AQ32" s="76">
        <f t="shared" si="50"/>
        <v>7</v>
      </c>
      <c r="AR32" s="73">
        <f t="shared" si="51"/>
        <v>14</v>
      </c>
      <c r="AS32" s="77">
        <f t="shared" si="52"/>
        <v>14</v>
      </c>
    </row>
    <row r="33" spans="1:45" s="13" customFormat="1" ht="18" customHeight="1" thickBot="1">
      <c r="A33" s="91" t="s">
        <v>6</v>
      </c>
      <c r="B33" s="89">
        <v>31</v>
      </c>
      <c r="C33" s="104" t="s">
        <v>116</v>
      </c>
      <c r="D33" s="105" t="s">
        <v>147</v>
      </c>
      <c r="E33" s="106">
        <v>2</v>
      </c>
      <c r="F33" s="36">
        <v>3</v>
      </c>
      <c r="G33" s="37">
        <v>1</v>
      </c>
      <c r="H33" s="37">
        <v>2</v>
      </c>
      <c r="I33" s="37">
        <v>3</v>
      </c>
      <c r="J33" s="38">
        <v>1</v>
      </c>
      <c r="K33" s="43">
        <v>2</v>
      </c>
      <c r="L33" s="37">
        <v>3</v>
      </c>
      <c r="M33" s="37">
        <v>1</v>
      </c>
      <c r="N33" s="37">
        <v>3</v>
      </c>
      <c r="O33" s="44">
        <v>1</v>
      </c>
      <c r="P33" s="39">
        <v>3</v>
      </c>
      <c r="Q33" s="37">
        <v>1</v>
      </c>
      <c r="R33" s="37">
        <v>1</v>
      </c>
      <c r="S33" s="37">
        <v>3</v>
      </c>
      <c r="T33" s="38">
        <v>1</v>
      </c>
      <c r="U33" s="43">
        <v>1</v>
      </c>
      <c r="V33" s="37">
        <v>3</v>
      </c>
      <c r="W33" s="37">
        <v>1</v>
      </c>
      <c r="X33" s="37">
        <v>1</v>
      </c>
      <c r="Y33" s="44">
        <v>3</v>
      </c>
      <c r="Z33" s="39">
        <v>3</v>
      </c>
      <c r="AA33" s="37">
        <v>1</v>
      </c>
      <c r="AB33" s="37">
        <v>2</v>
      </c>
      <c r="AC33" s="37">
        <v>1</v>
      </c>
      <c r="AD33" s="38">
        <v>3</v>
      </c>
      <c r="AE33" s="42">
        <f t="shared" si="15"/>
        <v>6</v>
      </c>
      <c r="AF33" s="75">
        <f t="shared" si="16"/>
        <v>6</v>
      </c>
      <c r="AG33" s="76">
        <f t="shared" si="41"/>
        <v>1</v>
      </c>
      <c r="AH33" s="73">
        <f t="shared" si="42"/>
        <v>5</v>
      </c>
      <c r="AI33" s="76">
        <f t="shared" si="43"/>
        <v>5</v>
      </c>
      <c r="AJ33" s="76">
        <f t="shared" si="44"/>
        <v>1</v>
      </c>
      <c r="AK33" s="76">
        <f t="shared" si="45"/>
        <v>1</v>
      </c>
      <c r="AL33" s="73">
        <f t="shared" si="46"/>
        <v>5</v>
      </c>
      <c r="AM33" s="76">
        <f t="shared" si="47"/>
        <v>5</v>
      </c>
      <c r="AN33" s="76">
        <f t="shared" si="6"/>
        <v>1</v>
      </c>
      <c r="AO33" s="76">
        <f t="shared" si="48"/>
        <v>1</v>
      </c>
      <c r="AP33" s="73">
        <f t="shared" si="49"/>
        <v>7</v>
      </c>
      <c r="AQ33" s="76">
        <f t="shared" si="50"/>
        <v>7</v>
      </c>
      <c r="AR33" s="73">
        <f t="shared" si="51"/>
        <v>15</v>
      </c>
      <c r="AS33" s="77">
        <f t="shared" si="52"/>
        <v>15</v>
      </c>
    </row>
    <row r="34" spans="1:45" s="13" customFormat="1" ht="18" customHeight="1">
      <c r="A34" s="177" t="s">
        <v>7</v>
      </c>
      <c r="B34" s="89">
        <v>31</v>
      </c>
      <c r="C34" s="104" t="s">
        <v>117</v>
      </c>
      <c r="D34" s="105" t="s">
        <v>148</v>
      </c>
      <c r="E34" s="106">
        <v>2</v>
      </c>
      <c r="F34" s="225">
        <v>3</v>
      </c>
      <c r="G34" s="226">
        <v>2</v>
      </c>
      <c r="H34" s="226">
        <v>1</v>
      </c>
      <c r="I34" s="226">
        <v>2</v>
      </c>
      <c r="J34" s="227">
        <v>2</v>
      </c>
      <c r="K34" s="228">
        <v>1</v>
      </c>
      <c r="L34" s="226">
        <v>2</v>
      </c>
      <c r="M34" s="226">
        <v>1</v>
      </c>
      <c r="N34" s="226">
        <v>3</v>
      </c>
      <c r="O34" s="229">
        <v>1</v>
      </c>
      <c r="P34" s="230">
        <v>3</v>
      </c>
      <c r="Q34" s="226">
        <v>3</v>
      </c>
      <c r="R34" s="226">
        <v>2</v>
      </c>
      <c r="S34" s="226">
        <v>3</v>
      </c>
      <c r="T34" s="227">
        <v>3</v>
      </c>
      <c r="U34" s="228">
        <v>1</v>
      </c>
      <c r="V34" s="226">
        <v>1</v>
      </c>
      <c r="W34" s="226">
        <v>2</v>
      </c>
      <c r="X34" s="226">
        <v>1</v>
      </c>
      <c r="Y34" s="229">
        <v>1</v>
      </c>
      <c r="Z34" s="230">
        <v>1</v>
      </c>
      <c r="AA34" s="226">
        <v>2</v>
      </c>
      <c r="AB34" s="226">
        <v>1</v>
      </c>
      <c r="AC34" s="226">
        <v>1</v>
      </c>
      <c r="AD34" s="227">
        <v>1</v>
      </c>
      <c r="AE34" s="42">
        <f t="shared" si="15"/>
        <v>6</v>
      </c>
      <c r="AF34" s="75">
        <f t="shared" si="16"/>
        <v>6</v>
      </c>
      <c r="AG34" s="76">
        <f t="shared" si="41"/>
        <v>2</v>
      </c>
      <c r="AH34" s="73">
        <f t="shared" si="42"/>
        <v>11</v>
      </c>
      <c r="AI34" s="76">
        <f t="shared" si="43"/>
        <v>11</v>
      </c>
      <c r="AJ34" s="76">
        <f t="shared" si="44"/>
        <v>3</v>
      </c>
      <c r="AK34" s="76">
        <f t="shared" si="45"/>
        <v>3</v>
      </c>
      <c r="AL34" s="73">
        <f t="shared" si="46"/>
        <v>12</v>
      </c>
      <c r="AM34" s="76">
        <f t="shared" si="47"/>
        <v>12</v>
      </c>
      <c r="AN34" s="76">
        <f t="shared" si="6"/>
        <v>1</v>
      </c>
      <c r="AO34" s="76">
        <f t="shared" si="48"/>
        <v>1</v>
      </c>
      <c r="AP34" s="73">
        <f t="shared" si="49"/>
        <v>5</v>
      </c>
      <c r="AQ34" s="76">
        <f t="shared" si="50"/>
        <v>5</v>
      </c>
      <c r="AR34" s="73">
        <f t="shared" si="51"/>
        <v>10</v>
      </c>
      <c r="AS34" s="77">
        <f t="shared" si="52"/>
        <v>10</v>
      </c>
    </row>
    <row r="35" spans="1:45" s="13" customFormat="1" ht="18" customHeight="1" thickBot="1">
      <c r="A35" s="91" t="s">
        <v>8</v>
      </c>
      <c r="B35" s="89">
        <v>31</v>
      </c>
      <c r="C35" s="104"/>
      <c r="D35" s="105" t="s">
        <v>149</v>
      </c>
      <c r="E35" s="106">
        <v>2</v>
      </c>
      <c r="F35" s="36">
        <v>3</v>
      </c>
      <c r="G35" s="37">
        <v>1</v>
      </c>
      <c r="H35" s="37">
        <v>2</v>
      </c>
      <c r="I35" s="37">
        <v>3</v>
      </c>
      <c r="J35" s="38">
        <v>1</v>
      </c>
      <c r="K35" s="43">
        <v>2</v>
      </c>
      <c r="L35" s="37">
        <v>3</v>
      </c>
      <c r="M35" s="37">
        <v>1</v>
      </c>
      <c r="N35" s="37">
        <v>3</v>
      </c>
      <c r="O35" s="44">
        <v>1</v>
      </c>
      <c r="P35" s="39">
        <v>3</v>
      </c>
      <c r="Q35" s="37">
        <v>1</v>
      </c>
      <c r="R35" s="37">
        <v>1</v>
      </c>
      <c r="S35" s="37">
        <v>3</v>
      </c>
      <c r="T35" s="38">
        <v>1</v>
      </c>
      <c r="U35" s="43">
        <v>1</v>
      </c>
      <c r="V35" s="37">
        <v>3</v>
      </c>
      <c r="W35" s="37">
        <v>1</v>
      </c>
      <c r="X35" s="37">
        <v>1</v>
      </c>
      <c r="Y35" s="44">
        <v>3</v>
      </c>
      <c r="Z35" s="39">
        <v>3</v>
      </c>
      <c r="AA35" s="37">
        <v>1</v>
      </c>
      <c r="AB35" s="37">
        <v>2</v>
      </c>
      <c r="AC35" s="37">
        <v>1</v>
      </c>
      <c r="AD35" s="38">
        <v>3</v>
      </c>
      <c r="AE35" s="42">
        <f t="shared" si="15"/>
        <v>6</v>
      </c>
      <c r="AF35" s="75">
        <f t="shared" si="16"/>
        <v>6</v>
      </c>
      <c r="AG35" s="76">
        <f t="shared" si="41"/>
        <v>1</v>
      </c>
      <c r="AH35" s="73">
        <f t="shared" si="42"/>
        <v>5</v>
      </c>
      <c r="AI35" s="76">
        <f t="shared" si="43"/>
        <v>5</v>
      </c>
      <c r="AJ35" s="76">
        <f t="shared" si="44"/>
        <v>1</v>
      </c>
      <c r="AK35" s="76">
        <f t="shared" si="45"/>
        <v>1</v>
      </c>
      <c r="AL35" s="73">
        <f t="shared" si="46"/>
        <v>5</v>
      </c>
      <c r="AM35" s="76">
        <f t="shared" si="47"/>
        <v>5</v>
      </c>
      <c r="AN35" s="76">
        <f t="shared" si="6"/>
        <v>1</v>
      </c>
      <c r="AO35" s="76">
        <f t="shared" si="48"/>
        <v>1</v>
      </c>
      <c r="AP35" s="73">
        <f t="shared" si="49"/>
        <v>7</v>
      </c>
      <c r="AQ35" s="76">
        <f t="shared" si="50"/>
        <v>7</v>
      </c>
      <c r="AR35" s="73">
        <f t="shared" si="51"/>
        <v>15</v>
      </c>
      <c r="AS35" s="77">
        <f t="shared" si="52"/>
        <v>15</v>
      </c>
    </row>
    <row r="36" spans="1:45" ht="21" thickBot="1"/>
    <row r="37" spans="1:45" ht="27" thickBot="1">
      <c r="D37" s="101" t="s">
        <v>55</v>
      </c>
      <c r="E37" s="102"/>
      <c r="F37" s="102"/>
      <c r="G37" s="102"/>
      <c r="H37" s="102"/>
      <c r="I37" s="102"/>
      <c r="J37" s="103"/>
    </row>
  </sheetData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honeticPr fontId="0" type="noConversion"/>
  <printOptions horizontalCentered="1"/>
  <pageMargins left="0.45" right="0.2" top="0.98425196850393704" bottom="0.98425196850393704" header="0.51181102362204722" footer="0.51181102362204722"/>
  <pageSetup paperSize="9" orientation="landscape" horizontalDpi="4294967293" verticalDpi="360" r:id="rId1"/>
  <headerFooter alignWithMargins="0"/>
  <rowBreaks count="1" manualBreakCount="1">
    <brk id="26" max="4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S40"/>
  <sheetViews>
    <sheetView view="pageBreakPreview" topLeftCell="A24" zoomScaleNormal="100" zoomScaleSheetLayoutView="100" workbookViewId="0">
      <selection activeCell="F7" sqref="F7:AD7"/>
    </sheetView>
  </sheetViews>
  <sheetFormatPr defaultRowHeight="20.25"/>
  <cols>
    <col min="1" max="1" width="5.42578125" style="2" customWidth="1"/>
    <col min="2" max="2" width="5.140625" style="2" customWidth="1"/>
    <col min="3" max="3" width="8.85546875" style="2" bestFit="1" customWidth="1"/>
    <col min="4" max="4" width="27.7109375" style="2" customWidth="1"/>
    <col min="5" max="5" width="9.140625" style="2"/>
    <col min="6" max="30" width="3.140625" style="2" customWidth="1"/>
    <col min="31" max="31" width="2.85546875" style="2" hidden="1" customWidth="1"/>
    <col min="32" max="32" width="3.7109375" style="2" customWidth="1"/>
    <col min="33" max="33" width="2" style="2" hidden="1" customWidth="1"/>
    <col min="34" max="34" width="3.7109375" style="2" hidden="1" customWidth="1"/>
    <col min="35" max="35" width="3.140625" style="2" customWidth="1"/>
    <col min="36" max="36" width="2.5703125" style="2" hidden="1" customWidth="1"/>
    <col min="37" max="37" width="0.140625" style="2" hidden="1" customWidth="1"/>
    <col min="38" max="38" width="5.5703125" style="2" hidden="1" customWidth="1"/>
    <col min="39" max="39" width="3.7109375" style="2" customWidth="1"/>
    <col min="40" max="41" width="0.140625" style="2" hidden="1" customWidth="1"/>
    <col min="42" max="42" width="3.7109375" style="2" hidden="1" customWidth="1"/>
    <col min="43" max="43" width="3.7109375" style="2" customWidth="1"/>
    <col min="44" max="44" width="4.140625" style="2" hidden="1" customWidth="1"/>
    <col min="45" max="45" width="3.7109375" style="2" customWidth="1"/>
    <col min="46" max="16384" width="9.140625" style="2"/>
  </cols>
  <sheetData>
    <row r="1" spans="1:46" ht="22.5" customHeight="1" thickBot="1">
      <c r="A1" s="256" t="s">
        <v>26</v>
      </c>
      <c r="B1" s="257"/>
      <c r="C1" s="257"/>
      <c r="D1" s="257"/>
      <c r="E1" s="258"/>
      <c r="F1" s="256" t="s">
        <v>34</v>
      </c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8"/>
      <c r="AE1" s="40"/>
      <c r="AF1" s="262" t="s">
        <v>17</v>
      </c>
      <c r="AG1" s="92"/>
      <c r="AH1" s="93"/>
      <c r="AI1" s="265" t="s">
        <v>27</v>
      </c>
      <c r="AJ1" s="94"/>
      <c r="AK1" s="92"/>
      <c r="AL1" s="92"/>
      <c r="AM1" s="268" t="s">
        <v>18</v>
      </c>
      <c r="AN1" s="92"/>
      <c r="AO1" s="92"/>
      <c r="AP1" s="93"/>
      <c r="AQ1" s="265" t="s">
        <v>19</v>
      </c>
      <c r="AR1" s="94"/>
      <c r="AS1" s="259" t="s">
        <v>28</v>
      </c>
    </row>
    <row r="2" spans="1:46" ht="21.75" thickBot="1">
      <c r="A2" s="256" t="str">
        <f>input1!A2</f>
        <v>ชั้นมัธยมศึกษาปีที่ 3/1</v>
      </c>
      <c r="B2" s="257"/>
      <c r="C2" s="257"/>
      <c r="D2" s="257"/>
      <c r="E2" s="258"/>
      <c r="F2" s="256" t="s">
        <v>25</v>
      </c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8"/>
      <c r="AE2" s="41"/>
      <c r="AF2" s="263"/>
      <c r="AG2" s="95"/>
      <c r="AH2" s="96"/>
      <c r="AI2" s="266"/>
      <c r="AJ2" s="97"/>
      <c r="AK2" s="95"/>
      <c r="AL2" s="95"/>
      <c r="AM2" s="269"/>
      <c r="AN2" s="95"/>
      <c r="AO2" s="95"/>
      <c r="AP2" s="96"/>
      <c r="AQ2" s="266"/>
      <c r="AR2" s="97"/>
      <c r="AS2" s="260"/>
    </row>
    <row r="3" spans="1:46" ht="21.75" thickBot="1">
      <c r="A3" s="86" t="s">
        <v>21</v>
      </c>
      <c r="B3" s="87" t="s">
        <v>20</v>
      </c>
      <c r="C3" s="88" t="s">
        <v>82</v>
      </c>
      <c r="D3" s="87" t="s">
        <v>23</v>
      </c>
      <c r="E3" s="88" t="s">
        <v>24</v>
      </c>
      <c r="F3" s="81">
        <v>1</v>
      </c>
      <c r="G3" s="82">
        <v>2</v>
      </c>
      <c r="H3" s="82">
        <v>3</v>
      </c>
      <c r="I3" s="82">
        <v>4</v>
      </c>
      <c r="J3" s="83">
        <v>5</v>
      </c>
      <c r="K3" s="84">
        <v>6</v>
      </c>
      <c r="L3" s="82">
        <v>7</v>
      </c>
      <c r="M3" s="82">
        <v>8</v>
      </c>
      <c r="N3" s="82">
        <v>9</v>
      </c>
      <c r="O3" s="85">
        <v>10</v>
      </c>
      <c r="P3" s="81">
        <v>11</v>
      </c>
      <c r="Q3" s="82">
        <v>12</v>
      </c>
      <c r="R3" s="82">
        <v>13</v>
      </c>
      <c r="S3" s="82">
        <v>14</v>
      </c>
      <c r="T3" s="83">
        <v>15</v>
      </c>
      <c r="U3" s="84">
        <v>16</v>
      </c>
      <c r="V3" s="82">
        <v>17</v>
      </c>
      <c r="W3" s="82">
        <v>18</v>
      </c>
      <c r="X3" s="82">
        <v>19</v>
      </c>
      <c r="Y3" s="85">
        <v>20</v>
      </c>
      <c r="Z3" s="81">
        <v>21</v>
      </c>
      <c r="AA3" s="82">
        <v>22</v>
      </c>
      <c r="AB3" s="82">
        <v>23</v>
      </c>
      <c r="AC3" s="82">
        <v>24</v>
      </c>
      <c r="AD3" s="83">
        <v>25</v>
      </c>
      <c r="AE3" s="41"/>
      <c r="AF3" s="264"/>
      <c r="AG3" s="98"/>
      <c r="AH3" s="99"/>
      <c r="AI3" s="267"/>
      <c r="AJ3" s="100"/>
      <c r="AK3" s="98"/>
      <c r="AL3" s="98"/>
      <c r="AM3" s="270"/>
      <c r="AN3" s="98"/>
      <c r="AO3" s="98"/>
      <c r="AP3" s="99"/>
      <c r="AQ3" s="267"/>
      <c r="AR3" s="100"/>
      <c r="AS3" s="261"/>
    </row>
    <row r="4" spans="1:46" s="13" customFormat="1" ht="18" customHeight="1">
      <c r="A4" s="177" t="s">
        <v>66</v>
      </c>
      <c r="B4" s="89">
        <f>input1!B4</f>
        <v>31</v>
      </c>
      <c r="C4" s="104" t="str">
        <f>input1!C4</f>
        <v>01144</v>
      </c>
      <c r="D4" s="105" t="str">
        <f>input1!D4</f>
        <v>เด็กชายเจมส์พล  ศรีอินทร์</v>
      </c>
      <c r="E4" s="106">
        <f>input1!E4</f>
        <v>1</v>
      </c>
      <c r="F4" s="7">
        <v>2</v>
      </c>
      <c r="G4" s="8">
        <v>2</v>
      </c>
      <c r="H4" s="8">
        <v>1</v>
      </c>
      <c r="I4" s="8">
        <v>2</v>
      </c>
      <c r="J4" s="9">
        <v>1</v>
      </c>
      <c r="K4" s="10">
        <v>1</v>
      </c>
      <c r="L4" s="8">
        <v>2</v>
      </c>
      <c r="M4" s="8">
        <v>2</v>
      </c>
      <c r="N4" s="8">
        <v>2</v>
      </c>
      <c r="O4" s="11">
        <v>2</v>
      </c>
      <c r="P4" s="7">
        <v>3</v>
      </c>
      <c r="Q4" s="8">
        <v>1</v>
      </c>
      <c r="R4" s="8">
        <v>1</v>
      </c>
      <c r="S4" s="8">
        <v>2</v>
      </c>
      <c r="T4" s="9">
        <v>1</v>
      </c>
      <c r="U4" s="10">
        <v>2</v>
      </c>
      <c r="V4" s="8">
        <v>3</v>
      </c>
      <c r="W4" s="8">
        <v>2</v>
      </c>
      <c r="X4" s="8">
        <v>1</v>
      </c>
      <c r="Y4" s="11">
        <v>1</v>
      </c>
      <c r="Z4" s="7">
        <v>2</v>
      </c>
      <c r="AA4" s="8">
        <v>1</v>
      </c>
      <c r="AB4" s="8">
        <v>1</v>
      </c>
      <c r="AC4" s="8">
        <v>1</v>
      </c>
      <c r="AD4" s="9">
        <v>2</v>
      </c>
      <c r="AE4" s="42">
        <f>H4+M4+R4+U4+AC4</f>
        <v>7</v>
      </c>
      <c r="AF4" s="72">
        <f t="shared" ref="AF4:AF21" si="0">IF(AE4=0,"0",AE4)</f>
        <v>7</v>
      </c>
      <c r="AG4" s="73">
        <f t="shared" ref="AG4:AG21" si="1">IF(L4=3,1,IF(L4=2,2,IF(L4=1,3)))</f>
        <v>2</v>
      </c>
      <c r="AH4" s="73">
        <f>J4+AG4+Q4+W4+AA4</f>
        <v>7</v>
      </c>
      <c r="AI4" s="73">
        <f t="shared" ref="AI4:AI21" si="2">IF(AH4=0,"0",AH4)</f>
        <v>7</v>
      </c>
      <c r="AJ4" s="73">
        <f t="shared" ref="AJ4:AJ21" si="3">IF(Z4=3,1,IF(Z4=2,2,IF(Z4=1,3)))</f>
        <v>2</v>
      </c>
      <c r="AK4" s="73">
        <f t="shared" ref="AK4:AK21" si="4">IF(AD4=3,1,IF(AD4=2,2,IF(AD4=1,3)))</f>
        <v>2</v>
      </c>
      <c r="AL4" s="73">
        <f>G4+O4+T4+AJ4+AK4</f>
        <v>9</v>
      </c>
      <c r="AM4" s="73">
        <f t="shared" ref="AM4:AM21" si="5">IF(AL4=0,"0",AL4)</f>
        <v>9</v>
      </c>
      <c r="AN4" s="73">
        <f t="shared" ref="AN4:AN21" si="6">IF(P4=3,1,IF(P4=2,2,IF(P4=1,3)))</f>
        <v>1</v>
      </c>
      <c r="AO4" s="73">
        <f t="shared" ref="AO4:AO21" si="7">IF(S4=3,1,IF(S4=2,2,IF(S4=1,3)))</f>
        <v>2</v>
      </c>
      <c r="AP4" s="73">
        <f>K4+AN4+AO4+X4+AB4</f>
        <v>6</v>
      </c>
      <c r="AQ4" s="73">
        <f t="shared" ref="AQ4:AQ21" si="8">IF(AP4=0,"0",AP4)</f>
        <v>6</v>
      </c>
      <c r="AR4" s="73">
        <f>F4+I4+N4+V4+Y4</f>
        <v>10</v>
      </c>
      <c r="AS4" s="74">
        <f t="shared" ref="AS4:AS21" si="9">IF(AR4=0,"0",AR4)</f>
        <v>10</v>
      </c>
      <c r="AT4" s="12"/>
    </row>
    <row r="5" spans="1:46" s="13" customFormat="1" ht="18" customHeight="1">
      <c r="A5" s="91" t="s">
        <v>67</v>
      </c>
      <c r="B5" s="89">
        <f>input1!B5</f>
        <v>31</v>
      </c>
      <c r="C5" s="104" t="str">
        <f>input1!C5</f>
        <v>01146</v>
      </c>
      <c r="D5" s="105" t="str">
        <f>input1!D5</f>
        <v>เด็กชายธนวัฒน์  พันธ์เกตุกิจ</v>
      </c>
      <c r="E5" s="106">
        <f>input1!E5</f>
        <v>1</v>
      </c>
      <c r="F5" s="7">
        <v>3</v>
      </c>
      <c r="G5" s="8">
        <v>1</v>
      </c>
      <c r="H5" s="8">
        <v>1</v>
      </c>
      <c r="I5" s="8">
        <v>3</v>
      </c>
      <c r="J5" s="9">
        <v>1</v>
      </c>
      <c r="K5" s="10">
        <v>1</v>
      </c>
      <c r="L5" s="8">
        <v>2</v>
      </c>
      <c r="M5" s="8">
        <v>2</v>
      </c>
      <c r="N5" s="8">
        <v>2</v>
      </c>
      <c r="O5" s="11">
        <v>2</v>
      </c>
      <c r="P5" s="7">
        <v>3</v>
      </c>
      <c r="Q5" s="8">
        <v>1</v>
      </c>
      <c r="R5" s="8">
        <v>1</v>
      </c>
      <c r="S5" s="8">
        <v>2</v>
      </c>
      <c r="T5" s="9">
        <v>1</v>
      </c>
      <c r="U5" s="10">
        <v>2</v>
      </c>
      <c r="V5" s="8">
        <v>3</v>
      </c>
      <c r="W5" s="8">
        <v>2</v>
      </c>
      <c r="X5" s="8">
        <v>1</v>
      </c>
      <c r="Y5" s="11">
        <v>1</v>
      </c>
      <c r="Z5" s="7">
        <v>2</v>
      </c>
      <c r="AA5" s="8">
        <v>1</v>
      </c>
      <c r="AB5" s="8">
        <v>1</v>
      </c>
      <c r="AC5" s="8">
        <v>1</v>
      </c>
      <c r="AD5" s="9">
        <v>2</v>
      </c>
      <c r="AE5" s="42">
        <f t="shared" ref="AE5:AE21" si="10">H5+M5+R5+U5+AC5</f>
        <v>7</v>
      </c>
      <c r="AF5" s="75">
        <f t="shared" si="0"/>
        <v>7</v>
      </c>
      <c r="AG5" s="76">
        <f t="shared" si="1"/>
        <v>2</v>
      </c>
      <c r="AH5" s="73">
        <f t="shared" ref="AH5:AH21" si="11">J5+AG5+Q5+W5+AA5</f>
        <v>7</v>
      </c>
      <c r="AI5" s="76">
        <f t="shared" si="2"/>
        <v>7</v>
      </c>
      <c r="AJ5" s="76">
        <f t="shared" si="3"/>
        <v>2</v>
      </c>
      <c r="AK5" s="76">
        <f t="shared" si="4"/>
        <v>2</v>
      </c>
      <c r="AL5" s="73">
        <f t="shared" ref="AL5:AL21" si="12">G5+O5+T5+AJ5+AK5</f>
        <v>8</v>
      </c>
      <c r="AM5" s="76">
        <f t="shared" si="5"/>
        <v>8</v>
      </c>
      <c r="AN5" s="76">
        <f t="shared" si="6"/>
        <v>1</v>
      </c>
      <c r="AO5" s="76">
        <f t="shared" si="7"/>
        <v>2</v>
      </c>
      <c r="AP5" s="73">
        <f t="shared" ref="AP5:AP21" si="13">K5+AN5+AO5+X5+AB5</f>
        <v>6</v>
      </c>
      <c r="AQ5" s="76">
        <f t="shared" si="8"/>
        <v>6</v>
      </c>
      <c r="AR5" s="73">
        <f t="shared" ref="AR5:AR21" si="14">F5+I5+N5+V5+Y5</f>
        <v>12</v>
      </c>
      <c r="AS5" s="77">
        <f t="shared" si="9"/>
        <v>12</v>
      </c>
      <c r="AT5" s="12"/>
    </row>
    <row r="6" spans="1:46" s="13" customFormat="1" ht="18" customHeight="1">
      <c r="A6" s="177" t="s">
        <v>68</v>
      </c>
      <c r="B6" s="89">
        <f>input1!B6</f>
        <v>31</v>
      </c>
      <c r="C6" s="104" t="str">
        <f>input1!C6</f>
        <v>01147</v>
      </c>
      <c r="D6" s="105" t="str">
        <f>input1!D6</f>
        <v>เด็กชายธนากร  เขียวเล็ก</v>
      </c>
      <c r="E6" s="106">
        <f>input1!E6</f>
        <v>1</v>
      </c>
      <c r="F6" s="14">
        <v>1</v>
      </c>
      <c r="G6" s="15">
        <v>3</v>
      </c>
      <c r="H6" s="15">
        <v>1</v>
      </c>
      <c r="I6" s="15">
        <v>2</v>
      </c>
      <c r="J6" s="16">
        <v>3</v>
      </c>
      <c r="K6" s="17">
        <v>1</v>
      </c>
      <c r="L6" s="15">
        <v>3</v>
      </c>
      <c r="M6" s="15">
        <v>3</v>
      </c>
      <c r="N6" s="15">
        <v>3</v>
      </c>
      <c r="O6" s="18">
        <v>3</v>
      </c>
      <c r="P6" s="14">
        <v>3</v>
      </c>
      <c r="Q6" s="15">
        <v>1</v>
      </c>
      <c r="R6" s="15">
        <v>2</v>
      </c>
      <c r="S6" s="15">
        <v>3</v>
      </c>
      <c r="T6" s="16">
        <v>1</v>
      </c>
      <c r="U6" s="17">
        <v>2</v>
      </c>
      <c r="V6" s="15">
        <v>3</v>
      </c>
      <c r="W6" s="15">
        <v>2</v>
      </c>
      <c r="X6" s="15">
        <v>1</v>
      </c>
      <c r="Y6" s="18">
        <v>1</v>
      </c>
      <c r="Z6" s="14">
        <v>2</v>
      </c>
      <c r="AA6" s="15">
        <v>1</v>
      </c>
      <c r="AB6" s="15">
        <v>2</v>
      </c>
      <c r="AC6" s="15">
        <v>2</v>
      </c>
      <c r="AD6" s="16">
        <v>1</v>
      </c>
      <c r="AE6" s="42">
        <f t="shared" si="10"/>
        <v>10</v>
      </c>
      <c r="AF6" s="75">
        <f t="shared" si="0"/>
        <v>10</v>
      </c>
      <c r="AG6" s="76">
        <f t="shared" si="1"/>
        <v>1</v>
      </c>
      <c r="AH6" s="73">
        <f t="shared" si="11"/>
        <v>8</v>
      </c>
      <c r="AI6" s="76">
        <f t="shared" si="2"/>
        <v>8</v>
      </c>
      <c r="AJ6" s="76">
        <f t="shared" si="3"/>
        <v>2</v>
      </c>
      <c r="AK6" s="76">
        <f t="shared" si="4"/>
        <v>3</v>
      </c>
      <c r="AL6" s="73">
        <f t="shared" si="12"/>
        <v>12</v>
      </c>
      <c r="AM6" s="76">
        <f t="shared" si="5"/>
        <v>12</v>
      </c>
      <c r="AN6" s="76">
        <f t="shared" si="6"/>
        <v>1</v>
      </c>
      <c r="AO6" s="76">
        <f t="shared" si="7"/>
        <v>1</v>
      </c>
      <c r="AP6" s="73">
        <f t="shared" si="13"/>
        <v>6</v>
      </c>
      <c r="AQ6" s="76">
        <f t="shared" si="8"/>
        <v>6</v>
      </c>
      <c r="AR6" s="73">
        <f t="shared" si="14"/>
        <v>10</v>
      </c>
      <c r="AS6" s="77">
        <f t="shared" si="9"/>
        <v>10</v>
      </c>
      <c r="AT6" s="12"/>
    </row>
    <row r="7" spans="1:46" s="13" customFormat="1" ht="18" customHeight="1">
      <c r="A7" s="91" t="s">
        <v>69</v>
      </c>
      <c r="B7" s="89">
        <f>input1!B7</f>
        <v>31</v>
      </c>
      <c r="C7" s="104" t="str">
        <f>input1!C7</f>
        <v>01148</v>
      </c>
      <c r="D7" s="105" t="str">
        <f>input1!D7</f>
        <v>เด็กชายธีระวัฒน์  คุ้มวงษ์</v>
      </c>
      <c r="E7" s="106">
        <f>input1!E7</f>
        <v>1</v>
      </c>
      <c r="F7" s="14"/>
      <c r="G7" s="15"/>
      <c r="H7" s="15"/>
      <c r="I7" s="15"/>
      <c r="J7" s="16"/>
      <c r="K7" s="17"/>
      <c r="L7" s="15"/>
      <c r="M7" s="15"/>
      <c r="N7" s="15"/>
      <c r="O7" s="18"/>
      <c r="P7" s="14"/>
      <c r="Q7" s="15"/>
      <c r="R7" s="15"/>
      <c r="S7" s="15"/>
      <c r="T7" s="16"/>
      <c r="U7" s="17"/>
      <c r="V7" s="15"/>
      <c r="W7" s="15"/>
      <c r="X7" s="15"/>
      <c r="Y7" s="18"/>
      <c r="Z7" s="14"/>
      <c r="AA7" s="15"/>
      <c r="AB7" s="15"/>
      <c r="AC7" s="15"/>
      <c r="AD7" s="16"/>
      <c r="AE7" s="42">
        <f t="shared" si="10"/>
        <v>0</v>
      </c>
      <c r="AF7" s="75" t="str">
        <f t="shared" si="0"/>
        <v>0</v>
      </c>
      <c r="AG7" s="76" t="b">
        <f t="shared" si="1"/>
        <v>0</v>
      </c>
      <c r="AH7" s="73">
        <f t="shared" si="11"/>
        <v>0</v>
      </c>
      <c r="AI7" s="76" t="str">
        <f t="shared" si="2"/>
        <v>0</v>
      </c>
      <c r="AJ7" s="76" t="b">
        <f t="shared" si="3"/>
        <v>0</v>
      </c>
      <c r="AK7" s="76" t="b">
        <f t="shared" si="4"/>
        <v>0</v>
      </c>
      <c r="AL7" s="73">
        <f t="shared" si="12"/>
        <v>0</v>
      </c>
      <c r="AM7" s="76" t="str">
        <f t="shared" si="5"/>
        <v>0</v>
      </c>
      <c r="AN7" s="76" t="b">
        <f t="shared" si="6"/>
        <v>0</v>
      </c>
      <c r="AO7" s="76" t="b">
        <f t="shared" si="7"/>
        <v>0</v>
      </c>
      <c r="AP7" s="73">
        <f t="shared" si="13"/>
        <v>0</v>
      </c>
      <c r="AQ7" s="76" t="str">
        <f t="shared" si="8"/>
        <v>0</v>
      </c>
      <c r="AR7" s="73">
        <f t="shared" si="14"/>
        <v>0</v>
      </c>
      <c r="AS7" s="77" t="str">
        <f t="shared" si="9"/>
        <v>0</v>
      </c>
      <c r="AT7" s="12"/>
    </row>
    <row r="8" spans="1:46" s="13" customFormat="1" ht="18" customHeight="1" thickBot="1">
      <c r="A8" s="177" t="s">
        <v>70</v>
      </c>
      <c r="B8" s="212">
        <f>input1!B8</f>
        <v>31</v>
      </c>
      <c r="C8" s="213" t="str">
        <f>input1!C8</f>
        <v>01149</v>
      </c>
      <c r="D8" s="214" t="str">
        <f>input1!D8</f>
        <v>เด็กชายนวพล  นวลจันทร์</v>
      </c>
      <c r="E8" s="215">
        <f>input1!E8</f>
        <v>1</v>
      </c>
      <c r="F8" s="216">
        <v>2</v>
      </c>
      <c r="G8" s="217">
        <v>1</v>
      </c>
      <c r="H8" s="217">
        <v>1</v>
      </c>
      <c r="I8" s="217">
        <v>2</v>
      </c>
      <c r="J8" s="218">
        <v>1</v>
      </c>
      <c r="K8" s="219">
        <v>1</v>
      </c>
      <c r="L8" s="217">
        <v>2</v>
      </c>
      <c r="M8" s="217">
        <v>1</v>
      </c>
      <c r="N8" s="217">
        <v>2</v>
      </c>
      <c r="O8" s="220">
        <v>1</v>
      </c>
      <c r="P8" s="216">
        <v>2</v>
      </c>
      <c r="Q8" s="217">
        <v>1</v>
      </c>
      <c r="R8" s="217">
        <v>1</v>
      </c>
      <c r="S8" s="217">
        <v>1</v>
      </c>
      <c r="T8" s="218">
        <v>1</v>
      </c>
      <c r="U8" s="219">
        <v>1</v>
      </c>
      <c r="V8" s="217">
        <v>2</v>
      </c>
      <c r="W8" s="217">
        <v>1</v>
      </c>
      <c r="X8" s="217">
        <v>2</v>
      </c>
      <c r="Y8" s="220">
        <v>1</v>
      </c>
      <c r="Z8" s="216">
        <v>1</v>
      </c>
      <c r="AA8" s="217">
        <v>2</v>
      </c>
      <c r="AB8" s="217">
        <v>1</v>
      </c>
      <c r="AC8" s="217">
        <v>2</v>
      </c>
      <c r="AD8" s="218">
        <v>3</v>
      </c>
      <c r="AE8" s="42">
        <f t="shared" si="10"/>
        <v>6</v>
      </c>
      <c r="AF8" s="198">
        <f t="shared" si="0"/>
        <v>6</v>
      </c>
      <c r="AG8" s="199">
        <f t="shared" si="1"/>
        <v>2</v>
      </c>
      <c r="AH8" s="200">
        <f t="shared" si="11"/>
        <v>7</v>
      </c>
      <c r="AI8" s="199">
        <f t="shared" si="2"/>
        <v>7</v>
      </c>
      <c r="AJ8" s="199">
        <f t="shared" si="3"/>
        <v>3</v>
      </c>
      <c r="AK8" s="199">
        <f t="shared" si="4"/>
        <v>1</v>
      </c>
      <c r="AL8" s="200">
        <f t="shared" si="12"/>
        <v>7</v>
      </c>
      <c r="AM8" s="199">
        <f t="shared" si="5"/>
        <v>7</v>
      </c>
      <c r="AN8" s="199">
        <f t="shared" si="6"/>
        <v>2</v>
      </c>
      <c r="AO8" s="199">
        <f t="shared" si="7"/>
        <v>3</v>
      </c>
      <c r="AP8" s="200">
        <f t="shared" si="13"/>
        <v>9</v>
      </c>
      <c r="AQ8" s="199">
        <f t="shared" si="8"/>
        <v>9</v>
      </c>
      <c r="AR8" s="200">
        <f t="shared" si="14"/>
        <v>9</v>
      </c>
      <c r="AS8" s="201">
        <f t="shared" si="9"/>
        <v>9</v>
      </c>
      <c r="AT8" s="12"/>
    </row>
    <row r="9" spans="1:46" s="13" customFormat="1" ht="18" customHeight="1">
      <c r="A9" s="91" t="s">
        <v>71</v>
      </c>
      <c r="B9" s="221">
        <f>input1!B9</f>
        <v>31</v>
      </c>
      <c r="C9" s="222" t="str">
        <f>input1!C9</f>
        <v>01150</v>
      </c>
      <c r="D9" s="223" t="str">
        <f>input1!D9</f>
        <v>เด็กชายนัฐวีร์  เอี่ยวพ่วง</v>
      </c>
      <c r="E9" s="224">
        <f>input1!E9</f>
        <v>1</v>
      </c>
      <c r="F9" s="216">
        <v>2</v>
      </c>
      <c r="G9" s="217">
        <v>1</v>
      </c>
      <c r="H9" s="217">
        <v>1</v>
      </c>
      <c r="I9" s="217">
        <v>2</v>
      </c>
      <c r="J9" s="218">
        <v>1</v>
      </c>
      <c r="K9" s="219">
        <v>1</v>
      </c>
      <c r="L9" s="217">
        <v>2</v>
      </c>
      <c r="M9" s="217">
        <v>2</v>
      </c>
      <c r="N9" s="217">
        <v>2</v>
      </c>
      <c r="O9" s="220">
        <v>1</v>
      </c>
      <c r="P9" s="216">
        <v>3</v>
      </c>
      <c r="Q9" s="217">
        <v>1</v>
      </c>
      <c r="R9" s="217">
        <v>1</v>
      </c>
      <c r="S9" s="217">
        <v>2</v>
      </c>
      <c r="T9" s="218">
        <v>1</v>
      </c>
      <c r="U9" s="219">
        <v>1</v>
      </c>
      <c r="V9" s="217">
        <v>2</v>
      </c>
      <c r="W9" s="217">
        <v>1</v>
      </c>
      <c r="X9" s="217">
        <v>1</v>
      </c>
      <c r="Y9" s="220">
        <v>2</v>
      </c>
      <c r="Z9" s="216">
        <v>2</v>
      </c>
      <c r="AA9" s="217">
        <v>1</v>
      </c>
      <c r="AB9" s="217">
        <v>2</v>
      </c>
      <c r="AC9" s="217">
        <v>1</v>
      </c>
      <c r="AD9" s="218">
        <v>2</v>
      </c>
      <c r="AE9" s="207">
        <f t="shared" si="10"/>
        <v>6</v>
      </c>
      <c r="AF9" s="208">
        <f t="shared" si="0"/>
        <v>6</v>
      </c>
      <c r="AG9" s="209">
        <f t="shared" si="1"/>
        <v>2</v>
      </c>
      <c r="AH9" s="209">
        <f t="shared" si="11"/>
        <v>6</v>
      </c>
      <c r="AI9" s="209">
        <f t="shared" si="2"/>
        <v>6</v>
      </c>
      <c r="AJ9" s="209">
        <f t="shared" si="3"/>
        <v>2</v>
      </c>
      <c r="AK9" s="209">
        <f t="shared" si="4"/>
        <v>2</v>
      </c>
      <c r="AL9" s="209">
        <f t="shared" si="12"/>
        <v>7</v>
      </c>
      <c r="AM9" s="209">
        <f t="shared" si="5"/>
        <v>7</v>
      </c>
      <c r="AN9" s="209">
        <f t="shared" si="6"/>
        <v>1</v>
      </c>
      <c r="AO9" s="209">
        <f t="shared" si="7"/>
        <v>2</v>
      </c>
      <c r="AP9" s="209">
        <f t="shared" si="13"/>
        <v>7</v>
      </c>
      <c r="AQ9" s="209">
        <f t="shared" si="8"/>
        <v>7</v>
      </c>
      <c r="AR9" s="209">
        <f t="shared" si="14"/>
        <v>10</v>
      </c>
      <c r="AS9" s="210">
        <f t="shared" si="9"/>
        <v>10</v>
      </c>
      <c r="AT9" s="12"/>
    </row>
    <row r="10" spans="1:46" s="13" customFormat="1" ht="18" customHeight="1">
      <c r="A10" s="177" t="s">
        <v>72</v>
      </c>
      <c r="B10" s="89">
        <f>input1!B10</f>
        <v>31</v>
      </c>
      <c r="C10" s="104" t="str">
        <f>input1!C10</f>
        <v>01152</v>
      </c>
      <c r="D10" s="105" t="str">
        <f>input1!D10</f>
        <v>เด็กชายวินัย  เคนทอง</v>
      </c>
      <c r="E10" s="106">
        <f>input1!E10</f>
        <v>1</v>
      </c>
      <c r="F10" s="14">
        <v>1</v>
      </c>
      <c r="G10" s="15">
        <v>2</v>
      </c>
      <c r="H10" s="15">
        <v>1</v>
      </c>
      <c r="I10" s="15">
        <v>2</v>
      </c>
      <c r="J10" s="16">
        <v>1</v>
      </c>
      <c r="K10" s="17">
        <v>1</v>
      </c>
      <c r="L10" s="15">
        <v>1</v>
      </c>
      <c r="M10" s="15">
        <v>2</v>
      </c>
      <c r="N10" s="15">
        <v>1</v>
      </c>
      <c r="O10" s="18">
        <v>1</v>
      </c>
      <c r="P10" s="14">
        <v>3</v>
      </c>
      <c r="Q10" s="15">
        <v>2</v>
      </c>
      <c r="R10" s="15">
        <v>1</v>
      </c>
      <c r="S10" s="15">
        <v>2</v>
      </c>
      <c r="T10" s="16">
        <v>1</v>
      </c>
      <c r="U10" s="17">
        <v>2</v>
      </c>
      <c r="V10" s="15">
        <v>1</v>
      </c>
      <c r="W10" s="15">
        <v>1</v>
      </c>
      <c r="X10" s="15">
        <v>1</v>
      </c>
      <c r="Y10" s="18">
        <v>2</v>
      </c>
      <c r="Z10" s="14">
        <v>2</v>
      </c>
      <c r="AA10" s="15">
        <v>1</v>
      </c>
      <c r="AB10" s="15">
        <v>1</v>
      </c>
      <c r="AC10" s="15">
        <v>1</v>
      </c>
      <c r="AD10" s="16">
        <v>3</v>
      </c>
      <c r="AE10" s="42">
        <f t="shared" si="10"/>
        <v>7</v>
      </c>
      <c r="AF10" s="75">
        <f t="shared" si="0"/>
        <v>7</v>
      </c>
      <c r="AG10" s="76">
        <f t="shared" si="1"/>
        <v>3</v>
      </c>
      <c r="AH10" s="73">
        <f t="shared" si="11"/>
        <v>8</v>
      </c>
      <c r="AI10" s="76">
        <f t="shared" si="2"/>
        <v>8</v>
      </c>
      <c r="AJ10" s="76">
        <f t="shared" si="3"/>
        <v>2</v>
      </c>
      <c r="AK10" s="76">
        <f t="shared" si="4"/>
        <v>1</v>
      </c>
      <c r="AL10" s="73">
        <f t="shared" si="12"/>
        <v>7</v>
      </c>
      <c r="AM10" s="76">
        <f t="shared" si="5"/>
        <v>7</v>
      </c>
      <c r="AN10" s="76">
        <f t="shared" si="6"/>
        <v>1</v>
      </c>
      <c r="AO10" s="76">
        <f t="shared" si="7"/>
        <v>2</v>
      </c>
      <c r="AP10" s="73">
        <f t="shared" si="13"/>
        <v>6</v>
      </c>
      <c r="AQ10" s="76">
        <f t="shared" si="8"/>
        <v>6</v>
      </c>
      <c r="AR10" s="73">
        <f t="shared" si="14"/>
        <v>7</v>
      </c>
      <c r="AS10" s="77">
        <f t="shared" si="9"/>
        <v>7</v>
      </c>
      <c r="AT10" s="12"/>
    </row>
    <row r="11" spans="1:46" s="13" customFormat="1" ht="18" customHeight="1">
      <c r="A11" s="91" t="s">
        <v>73</v>
      </c>
      <c r="B11" s="89">
        <f>input1!B11</f>
        <v>31</v>
      </c>
      <c r="C11" s="104" t="str">
        <f>input1!C11</f>
        <v>01154</v>
      </c>
      <c r="D11" s="105" t="str">
        <f>input1!D11</f>
        <v>เด็กชายอานนท์  จานนอก</v>
      </c>
      <c r="E11" s="106">
        <f>input1!E11</f>
        <v>1</v>
      </c>
      <c r="F11" s="216">
        <v>1</v>
      </c>
      <c r="G11" s="217">
        <v>2</v>
      </c>
      <c r="H11" s="217">
        <v>2</v>
      </c>
      <c r="I11" s="217">
        <v>1</v>
      </c>
      <c r="J11" s="218">
        <v>2</v>
      </c>
      <c r="K11" s="219">
        <v>1</v>
      </c>
      <c r="L11" s="217">
        <v>2</v>
      </c>
      <c r="M11" s="217">
        <v>2</v>
      </c>
      <c r="N11" s="217">
        <v>2</v>
      </c>
      <c r="O11" s="220">
        <v>2</v>
      </c>
      <c r="P11" s="216">
        <v>2</v>
      </c>
      <c r="Q11" s="217">
        <v>2</v>
      </c>
      <c r="R11" s="217">
        <v>1</v>
      </c>
      <c r="S11" s="217">
        <v>1</v>
      </c>
      <c r="T11" s="218">
        <v>2</v>
      </c>
      <c r="U11" s="219">
        <v>2</v>
      </c>
      <c r="V11" s="217">
        <v>1</v>
      </c>
      <c r="W11" s="217">
        <v>1</v>
      </c>
      <c r="X11" s="217">
        <v>1</v>
      </c>
      <c r="Y11" s="220">
        <v>1</v>
      </c>
      <c r="Z11" s="216">
        <v>2</v>
      </c>
      <c r="AA11" s="217">
        <v>1</v>
      </c>
      <c r="AB11" s="217">
        <v>1</v>
      </c>
      <c r="AC11" s="217">
        <v>1</v>
      </c>
      <c r="AD11" s="218">
        <v>1</v>
      </c>
      <c r="AE11" s="42">
        <f t="shared" si="10"/>
        <v>8</v>
      </c>
      <c r="AF11" s="75">
        <f t="shared" si="0"/>
        <v>8</v>
      </c>
      <c r="AG11" s="76">
        <f t="shared" si="1"/>
        <v>2</v>
      </c>
      <c r="AH11" s="73">
        <f t="shared" si="11"/>
        <v>8</v>
      </c>
      <c r="AI11" s="76">
        <f t="shared" si="2"/>
        <v>8</v>
      </c>
      <c r="AJ11" s="76">
        <f t="shared" si="3"/>
        <v>2</v>
      </c>
      <c r="AK11" s="76">
        <f t="shared" si="4"/>
        <v>3</v>
      </c>
      <c r="AL11" s="73">
        <f t="shared" si="12"/>
        <v>11</v>
      </c>
      <c r="AM11" s="76">
        <f t="shared" si="5"/>
        <v>11</v>
      </c>
      <c r="AN11" s="76">
        <f t="shared" si="6"/>
        <v>2</v>
      </c>
      <c r="AO11" s="76">
        <f t="shared" si="7"/>
        <v>3</v>
      </c>
      <c r="AP11" s="73">
        <f t="shared" si="13"/>
        <v>8</v>
      </c>
      <c r="AQ11" s="76">
        <f t="shared" si="8"/>
        <v>8</v>
      </c>
      <c r="AR11" s="73">
        <f t="shared" si="14"/>
        <v>6</v>
      </c>
      <c r="AS11" s="77">
        <f t="shared" si="9"/>
        <v>6</v>
      </c>
      <c r="AT11" s="12"/>
    </row>
    <row r="12" spans="1:46" s="13" customFormat="1" ht="18" customHeight="1">
      <c r="A12" s="177" t="s">
        <v>74</v>
      </c>
      <c r="B12" s="89">
        <f>input1!B12</f>
        <v>31</v>
      </c>
      <c r="C12" s="104" t="str">
        <f>input1!C12</f>
        <v>01142</v>
      </c>
      <c r="D12" s="105" t="str">
        <f>input1!D12</f>
        <v>เด็กหญิงกรกฎ  แสงภารา</v>
      </c>
      <c r="E12" s="106">
        <f>input1!E12</f>
        <v>2</v>
      </c>
      <c r="F12" s="45">
        <v>2</v>
      </c>
      <c r="G12" s="46">
        <v>1</v>
      </c>
      <c r="H12" s="46">
        <v>1</v>
      </c>
      <c r="I12" s="46">
        <v>2</v>
      </c>
      <c r="J12" s="47">
        <v>1</v>
      </c>
      <c r="K12" s="48">
        <v>1</v>
      </c>
      <c r="L12" s="46">
        <v>2</v>
      </c>
      <c r="M12" s="46">
        <v>1</v>
      </c>
      <c r="N12" s="46">
        <v>2</v>
      </c>
      <c r="O12" s="49">
        <v>1</v>
      </c>
      <c r="P12" s="50">
        <v>3</v>
      </c>
      <c r="Q12" s="46">
        <v>1</v>
      </c>
      <c r="R12" s="46">
        <v>1</v>
      </c>
      <c r="S12" s="46">
        <v>2</v>
      </c>
      <c r="T12" s="47">
        <v>1</v>
      </c>
      <c r="U12" s="48">
        <v>1</v>
      </c>
      <c r="V12" s="46">
        <v>1</v>
      </c>
      <c r="W12" s="46">
        <v>2</v>
      </c>
      <c r="X12" s="46">
        <v>1</v>
      </c>
      <c r="Y12" s="49">
        <v>2</v>
      </c>
      <c r="Z12" s="50">
        <v>2</v>
      </c>
      <c r="AA12" s="46">
        <v>2</v>
      </c>
      <c r="AB12" s="46">
        <v>1</v>
      </c>
      <c r="AC12" s="46">
        <v>1</v>
      </c>
      <c r="AD12" s="47">
        <v>2</v>
      </c>
      <c r="AE12" s="42">
        <f t="shared" si="10"/>
        <v>5</v>
      </c>
      <c r="AF12" s="75">
        <f t="shared" si="0"/>
        <v>5</v>
      </c>
      <c r="AG12" s="76">
        <f t="shared" si="1"/>
        <v>2</v>
      </c>
      <c r="AH12" s="73">
        <f t="shared" si="11"/>
        <v>8</v>
      </c>
      <c r="AI12" s="76">
        <f t="shared" si="2"/>
        <v>8</v>
      </c>
      <c r="AJ12" s="76">
        <f t="shared" si="3"/>
        <v>2</v>
      </c>
      <c r="AK12" s="76">
        <f t="shared" si="4"/>
        <v>2</v>
      </c>
      <c r="AL12" s="73">
        <f t="shared" si="12"/>
        <v>7</v>
      </c>
      <c r="AM12" s="76">
        <f t="shared" si="5"/>
        <v>7</v>
      </c>
      <c r="AN12" s="76">
        <f t="shared" si="6"/>
        <v>1</v>
      </c>
      <c r="AO12" s="76">
        <f t="shared" si="7"/>
        <v>2</v>
      </c>
      <c r="AP12" s="73">
        <f t="shared" si="13"/>
        <v>6</v>
      </c>
      <c r="AQ12" s="76">
        <f t="shared" si="8"/>
        <v>6</v>
      </c>
      <c r="AR12" s="73">
        <f t="shared" si="14"/>
        <v>9</v>
      </c>
      <c r="AS12" s="77">
        <f t="shared" si="9"/>
        <v>9</v>
      </c>
      <c r="AT12" s="12"/>
    </row>
    <row r="13" spans="1:46" s="13" customFormat="1" ht="18" customHeight="1" thickBot="1">
      <c r="A13" s="91" t="s">
        <v>75</v>
      </c>
      <c r="B13" s="90">
        <f>input1!B13</f>
        <v>31</v>
      </c>
      <c r="C13" s="107" t="str">
        <f>input1!C13</f>
        <v>01155</v>
      </c>
      <c r="D13" s="108" t="str">
        <f>input1!D13</f>
        <v>เด็กหญิงกรกช  พันธ์เขตกิจ</v>
      </c>
      <c r="E13" s="109">
        <f>input1!E13</f>
        <v>2</v>
      </c>
      <c r="F13" s="19">
        <v>3</v>
      </c>
      <c r="G13" s="20">
        <v>1</v>
      </c>
      <c r="H13" s="20">
        <v>1</v>
      </c>
      <c r="I13" s="20">
        <v>3</v>
      </c>
      <c r="J13" s="21">
        <v>1</v>
      </c>
      <c r="K13" s="22">
        <v>1</v>
      </c>
      <c r="L13" s="20">
        <v>3</v>
      </c>
      <c r="M13" s="20">
        <v>1</v>
      </c>
      <c r="N13" s="20">
        <v>3</v>
      </c>
      <c r="O13" s="23">
        <v>1</v>
      </c>
      <c r="P13" s="19">
        <v>3</v>
      </c>
      <c r="Q13" s="20">
        <v>1</v>
      </c>
      <c r="R13" s="20">
        <v>1</v>
      </c>
      <c r="S13" s="20">
        <v>3</v>
      </c>
      <c r="T13" s="21">
        <v>1</v>
      </c>
      <c r="U13" s="22">
        <v>1</v>
      </c>
      <c r="V13" s="20">
        <v>3</v>
      </c>
      <c r="W13" s="20">
        <v>1</v>
      </c>
      <c r="X13" s="20">
        <v>1</v>
      </c>
      <c r="Y13" s="23">
        <v>3</v>
      </c>
      <c r="Z13" s="19">
        <v>3</v>
      </c>
      <c r="AA13" s="20">
        <v>1</v>
      </c>
      <c r="AB13" s="20">
        <v>1</v>
      </c>
      <c r="AC13" s="20">
        <v>1</v>
      </c>
      <c r="AD13" s="21">
        <v>3</v>
      </c>
      <c r="AE13" s="211">
        <f t="shared" si="10"/>
        <v>5</v>
      </c>
      <c r="AF13" s="78">
        <f t="shared" si="0"/>
        <v>5</v>
      </c>
      <c r="AG13" s="79">
        <f t="shared" si="1"/>
        <v>1</v>
      </c>
      <c r="AH13" s="189">
        <f t="shared" si="11"/>
        <v>5</v>
      </c>
      <c r="AI13" s="79">
        <f t="shared" si="2"/>
        <v>5</v>
      </c>
      <c r="AJ13" s="79">
        <f t="shared" si="3"/>
        <v>1</v>
      </c>
      <c r="AK13" s="79">
        <f t="shared" si="4"/>
        <v>1</v>
      </c>
      <c r="AL13" s="189">
        <f t="shared" si="12"/>
        <v>5</v>
      </c>
      <c r="AM13" s="79">
        <f t="shared" si="5"/>
        <v>5</v>
      </c>
      <c r="AN13" s="79">
        <f t="shared" si="6"/>
        <v>1</v>
      </c>
      <c r="AO13" s="79">
        <f t="shared" si="7"/>
        <v>1</v>
      </c>
      <c r="AP13" s="189">
        <f t="shared" si="13"/>
        <v>5</v>
      </c>
      <c r="AQ13" s="79">
        <f t="shared" si="8"/>
        <v>5</v>
      </c>
      <c r="AR13" s="189">
        <f t="shared" si="14"/>
        <v>15</v>
      </c>
      <c r="AS13" s="80">
        <f t="shared" si="9"/>
        <v>15</v>
      </c>
      <c r="AT13" s="12"/>
    </row>
    <row r="14" spans="1:46" s="13" customFormat="1" ht="18" customHeight="1">
      <c r="A14" s="177" t="s">
        <v>76</v>
      </c>
      <c r="B14" s="89">
        <f>input1!B14</f>
        <v>31</v>
      </c>
      <c r="C14" s="104" t="str">
        <f>input1!C14</f>
        <v>01156</v>
      </c>
      <c r="D14" s="105" t="str">
        <f>input1!D14</f>
        <v>เด็กหญิงกัญญารัตน์  สุขยิ้ม</v>
      </c>
      <c r="E14" s="106">
        <f>input1!E14</f>
        <v>2</v>
      </c>
      <c r="F14" s="7">
        <v>2</v>
      </c>
      <c r="G14" s="8">
        <v>1</v>
      </c>
      <c r="H14" s="8">
        <v>1</v>
      </c>
      <c r="I14" s="8">
        <v>3</v>
      </c>
      <c r="J14" s="9">
        <v>1</v>
      </c>
      <c r="K14" s="10">
        <v>1</v>
      </c>
      <c r="L14" s="8">
        <v>3</v>
      </c>
      <c r="M14" s="8">
        <v>1</v>
      </c>
      <c r="N14" s="8">
        <v>3</v>
      </c>
      <c r="O14" s="11">
        <v>1</v>
      </c>
      <c r="P14" s="7">
        <v>3</v>
      </c>
      <c r="Q14" s="8">
        <v>1</v>
      </c>
      <c r="R14" s="8">
        <v>1</v>
      </c>
      <c r="S14" s="8">
        <v>3</v>
      </c>
      <c r="T14" s="9">
        <v>2</v>
      </c>
      <c r="U14" s="10">
        <v>1</v>
      </c>
      <c r="V14" s="8">
        <v>2</v>
      </c>
      <c r="W14" s="8">
        <v>1</v>
      </c>
      <c r="X14" s="8">
        <v>1</v>
      </c>
      <c r="Y14" s="11">
        <v>3</v>
      </c>
      <c r="Z14" s="7">
        <v>2</v>
      </c>
      <c r="AA14" s="8">
        <v>1</v>
      </c>
      <c r="AB14" s="8">
        <v>3</v>
      </c>
      <c r="AC14" s="8">
        <v>1</v>
      </c>
      <c r="AD14" s="9">
        <v>2</v>
      </c>
      <c r="AE14" s="42">
        <f t="shared" si="10"/>
        <v>5</v>
      </c>
      <c r="AF14" s="72">
        <f t="shared" si="0"/>
        <v>5</v>
      </c>
      <c r="AG14" s="73">
        <f t="shared" si="1"/>
        <v>1</v>
      </c>
      <c r="AH14" s="73">
        <f t="shared" si="11"/>
        <v>5</v>
      </c>
      <c r="AI14" s="73">
        <f t="shared" si="2"/>
        <v>5</v>
      </c>
      <c r="AJ14" s="73">
        <f t="shared" si="3"/>
        <v>2</v>
      </c>
      <c r="AK14" s="73">
        <f t="shared" si="4"/>
        <v>2</v>
      </c>
      <c r="AL14" s="73">
        <f t="shared" si="12"/>
        <v>8</v>
      </c>
      <c r="AM14" s="73">
        <f t="shared" si="5"/>
        <v>8</v>
      </c>
      <c r="AN14" s="73">
        <f t="shared" si="6"/>
        <v>1</v>
      </c>
      <c r="AO14" s="73">
        <f t="shared" si="7"/>
        <v>1</v>
      </c>
      <c r="AP14" s="73">
        <f t="shared" si="13"/>
        <v>7</v>
      </c>
      <c r="AQ14" s="73">
        <f t="shared" si="8"/>
        <v>7</v>
      </c>
      <c r="AR14" s="73">
        <f t="shared" si="14"/>
        <v>13</v>
      </c>
      <c r="AS14" s="74">
        <f t="shared" si="9"/>
        <v>13</v>
      </c>
      <c r="AT14" s="12"/>
    </row>
    <row r="15" spans="1:46" s="13" customFormat="1" ht="18" customHeight="1">
      <c r="A15" s="91" t="s">
        <v>77</v>
      </c>
      <c r="B15" s="89">
        <f>input1!B15</f>
        <v>31</v>
      </c>
      <c r="C15" s="104" t="str">
        <f>input1!C15</f>
        <v>01158</v>
      </c>
      <c r="D15" s="105" t="str">
        <f>input1!D15</f>
        <v>เด็กหญิงจารุวรรณ  ล้อมวงศ์</v>
      </c>
      <c r="E15" s="106">
        <f>input1!E15</f>
        <v>2</v>
      </c>
      <c r="F15" s="45"/>
      <c r="G15" s="46"/>
      <c r="H15" s="46"/>
      <c r="I15" s="46"/>
      <c r="J15" s="47"/>
      <c r="K15" s="48"/>
      <c r="L15" s="46"/>
      <c r="M15" s="46"/>
      <c r="N15" s="46"/>
      <c r="O15" s="49"/>
      <c r="P15" s="50"/>
      <c r="Q15" s="46"/>
      <c r="R15" s="46"/>
      <c r="S15" s="46"/>
      <c r="T15" s="47"/>
      <c r="U15" s="48"/>
      <c r="V15" s="46"/>
      <c r="W15" s="46"/>
      <c r="X15" s="46"/>
      <c r="Y15" s="49"/>
      <c r="Z15" s="50"/>
      <c r="AA15" s="46"/>
      <c r="AB15" s="46"/>
      <c r="AC15" s="46"/>
      <c r="AD15" s="47"/>
      <c r="AE15" s="42">
        <f t="shared" si="10"/>
        <v>0</v>
      </c>
      <c r="AF15" s="75" t="str">
        <f t="shared" si="0"/>
        <v>0</v>
      </c>
      <c r="AG15" s="76" t="b">
        <f t="shared" si="1"/>
        <v>0</v>
      </c>
      <c r="AH15" s="73">
        <f t="shared" si="11"/>
        <v>0</v>
      </c>
      <c r="AI15" s="76" t="str">
        <f t="shared" si="2"/>
        <v>0</v>
      </c>
      <c r="AJ15" s="76" t="b">
        <f t="shared" si="3"/>
        <v>0</v>
      </c>
      <c r="AK15" s="76" t="b">
        <f t="shared" si="4"/>
        <v>0</v>
      </c>
      <c r="AL15" s="73">
        <f t="shared" si="12"/>
        <v>0</v>
      </c>
      <c r="AM15" s="76" t="str">
        <f t="shared" si="5"/>
        <v>0</v>
      </c>
      <c r="AN15" s="76" t="b">
        <f t="shared" si="6"/>
        <v>0</v>
      </c>
      <c r="AO15" s="76" t="b">
        <f t="shared" si="7"/>
        <v>0</v>
      </c>
      <c r="AP15" s="73">
        <f t="shared" si="13"/>
        <v>0</v>
      </c>
      <c r="AQ15" s="76" t="str">
        <f t="shared" si="8"/>
        <v>0</v>
      </c>
      <c r="AR15" s="73">
        <f t="shared" si="14"/>
        <v>0</v>
      </c>
      <c r="AS15" s="77" t="str">
        <f t="shared" si="9"/>
        <v>0</v>
      </c>
      <c r="AT15" s="12"/>
    </row>
    <row r="16" spans="1:46" s="13" customFormat="1" ht="18" customHeight="1">
      <c r="A16" s="177" t="s">
        <v>78</v>
      </c>
      <c r="B16" s="89">
        <f>input1!B16</f>
        <v>31</v>
      </c>
      <c r="C16" s="104" t="str">
        <f>input1!C16</f>
        <v>01161</v>
      </c>
      <c r="D16" s="105" t="str">
        <f>input1!D16</f>
        <v>เด็กหญิงชลธิชา  โสมโสรส</v>
      </c>
      <c r="E16" s="106">
        <f>input1!E16</f>
        <v>2</v>
      </c>
      <c r="F16" s="45">
        <v>2</v>
      </c>
      <c r="G16" s="46">
        <v>1</v>
      </c>
      <c r="H16" s="46">
        <v>1</v>
      </c>
      <c r="I16" s="46">
        <v>2</v>
      </c>
      <c r="J16" s="47">
        <v>1</v>
      </c>
      <c r="K16" s="48">
        <v>1</v>
      </c>
      <c r="L16" s="46">
        <v>2</v>
      </c>
      <c r="M16" s="46">
        <v>2</v>
      </c>
      <c r="N16" s="46">
        <v>2</v>
      </c>
      <c r="O16" s="49">
        <v>3</v>
      </c>
      <c r="P16" s="50">
        <v>1</v>
      </c>
      <c r="Q16" s="46">
        <v>1</v>
      </c>
      <c r="R16" s="46">
        <v>1</v>
      </c>
      <c r="S16" s="46">
        <v>2</v>
      </c>
      <c r="T16" s="47">
        <v>1</v>
      </c>
      <c r="U16" s="48">
        <v>1</v>
      </c>
      <c r="V16" s="46">
        <v>2</v>
      </c>
      <c r="W16" s="46">
        <v>2</v>
      </c>
      <c r="X16" s="46">
        <v>1</v>
      </c>
      <c r="Y16" s="49">
        <v>2</v>
      </c>
      <c r="Z16" s="50">
        <v>2</v>
      </c>
      <c r="AA16" s="46">
        <v>1</v>
      </c>
      <c r="AB16" s="46">
        <v>2</v>
      </c>
      <c r="AC16" s="46">
        <v>1</v>
      </c>
      <c r="AD16" s="47">
        <v>3</v>
      </c>
      <c r="AE16" s="42">
        <f t="shared" si="10"/>
        <v>6</v>
      </c>
      <c r="AF16" s="75">
        <f t="shared" si="0"/>
        <v>6</v>
      </c>
      <c r="AG16" s="76">
        <f t="shared" si="1"/>
        <v>2</v>
      </c>
      <c r="AH16" s="73">
        <f t="shared" si="11"/>
        <v>7</v>
      </c>
      <c r="AI16" s="76">
        <f t="shared" si="2"/>
        <v>7</v>
      </c>
      <c r="AJ16" s="76">
        <f t="shared" si="3"/>
        <v>2</v>
      </c>
      <c r="AK16" s="76">
        <f t="shared" si="4"/>
        <v>1</v>
      </c>
      <c r="AL16" s="73">
        <f t="shared" si="12"/>
        <v>8</v>
      </c>
      <c r="AM16" s="76">
        <f t="shared" si="5"/>
        <v>8</v>
      </c>
      <c r="AN16" s="76">
        <f t="shared" si="6"/>
        <v>3</v>
      </c>
      <c r="AO16" s="76">
        <f t="shared" si="7"/>
        <v>2</v>
      </c>
      <c r="AP16" s="73">
        <f t="shared" si="13"/>
        <v>9</v>
      </c>
      <c r="AQ16" s="76">
        <f t="shared" si="8"/>
        <v>9</v>
      </c>
      <c r="AR16" s="73">
        <f t="shared" si="14"/>
        <v>10</v>
      </c>
      <c r="AS16" s="77">
        <f t="shared" si="9"/>
        <v>10</v>
      </c>
      <c r="AT16" s="12"/>
    </row>
    <row r="17" spans="1:71" s="13" customFormat="1" ht="18" customHeight="1">
      <c r="A17" s="91" t="s">
        <v>79</v>
      </c>
      <c r="B17" s="89">
        <f>input1!B17</f>
        <v>31</v>
      </c>
      <c r="C17" s="104" t="str">
        <f>input1!C17</f>
        <v>01162</v>
      </c>
      <c r="D17" s="105" t="str">
        <f>input1!D17</f>
        <v>เด็กหญิงธิติมา  พวงสมบัติ</v>
      </c>
      <c r="E17" s="106">
        <f>input1!E17</f>
        <v>2</v>
      </c>
      <c r="F17" s="14">
        <v>2</v>
      </c>
      <c r="G17" s="15">
        <v>1</v>
      </c>
      <c r="H17" s="15">
        <v>1</v>
      </c>
      <c r="I17" s="15">
        <v>2</v>
      </c>
      <c r="J17" s="16">
        <v>1</v>
      </c>
      <c r="K17" s="17">
        <v>1</v>
      </c>
      <c r="L17" s="15">
        <v>3</v>
      </c>
      <c r="M17" s="15">
        <v>3</v>
      </c>
      <c r="N17" s="15">
        <v>3</v>
      </c>
      <c r="O17" s="18">
        <v>3</v>
      </c>
      <c r="P17" s="14">
        <v>3</v>
      </c>
      <c r="Q17" s="15">
        <v>1</v>
      </c>
      <c r="R17" s="15">
        <v>3</v>
      </c>
      <c r="S17" s="15">
        <v>2</v>
      </c>
      <c r="T17" s="16">
        <v>1</v>
      </c>
      <c r="U17" s="17">
        <v>2</v>
      </c>
      <c r="V17" s="15">
        <v>1</v>
      </c>
      <c r="W17" s="15">
        <v>1</v>
      </c>
      <c r="X17" s="15">
        <v>1</v>
      </c>
      <c r="Y17" s="18">
        <v>2</v>
      </c>
      <c r="Z17" s="14">
        <v>3</v>
      </c>
      <c r="AA17" s="15">
        <v>1</v>
      </c>
      <c r="AB17" s="15">
        <v>3</v>
      </c>
      <c r="AC17" s="15">
        <v>3</v>
      </c>
      <c r="AD17" s="16">
        <v>3</v>
      </c>
      <c r="AE17" s="42">
        <f t="shared" ref="AE17" si="15">H17+M17+R17+U17+AC17</f>
        <v>12</v>
      </c>
      <c r="AF17" s="75">
        <f t="shared" ref="AF17" si="16">IF(AE17=0,"0",AE17)</f>
        <v>12</v>
      </c>
      <c r="AG17" s="76">
        <f t="shared" ref="AG17" si="17">IF(L17=3,1,IF(L17=2,2,IF(L17=1,3)))</f>
        <v>1</v>
      </c>
      <c r="AH17" s="73">
        <f t="shared" ref="AH17" si="18">J17+AG17+Q17+W17+AA17</f>
        <v>5</v>
      </c>
      <c r="AI17" s="76">
        <f t="shared" ref="AI17" si="19">IF(AH17=0,"0",AH17)</f>
        <v>5</v>
      </c>
      <c r="AJ17" s="76">
        <f t="shared" ref="AJ17" si="20">IF(Z17=3,1,IF(Z17=2,2,IF(Z17=1,3)))</f>
        <v>1</v>
      </c>
      <c r="AK17" s="76">
        <f t="shared" ref="AK17" si="21">IF(AD17=3,1,IF(AD17=2,2,IF(AD17=1,3)))</f>
        <v>1</v>
      </c>
      <c r="AL17" s="73">
        <f t="shared" ref="AL17" si="22">G17+O17+T17+AJ17+AK17</f>
        <v>7</v>
      </c>
      <c r="AM17" s="76">
        <f t="shared" ref="AM17" si="23">IF(AL17=0,"0",AL17)</f>
        <v>7</v>
      </c>
      <c r="AN17" s="76">
        <f t="shared" ref="AN17" si="24">IF(P17=3,1,IF(P17=2,2,IF(P17=1,3)))</f>
        <v>1</v>
      </c>
      <c r="AO17" s="76">
        <f t="shared" ref="AO17" si="25">IF(S17=3,1,IF(S17=2,2,IF(S17=1,3)))</f>
        <v>2</v>
      </c>
      <c r="AP17" s="73">
        <f t="shared" ref="AP17" si="26">K17+AN17+AO17+X17+AB17</f>
        <v>8</v>
      </c>
      <c r="AQ17" s="76">
        <f t="shared" ref="AQ17" si="27">IF(AP17=0,"0",AP17)</f>
        <v>8</v>
      </c>
      <c r="AR17" s="73">
        <f t="shared" ref="AR17" si="28">F17+I17+N17+V17+Y17</f>
        <v>10</v>
      </c>
      <c r="AS17" s="77">
        <f t="shared" ref="AS17" si="29">IF(AR17=0,"0",AR17)</f>
        <v>10</v>
      </c>
      <c r="AT17" s="12"/>
    </row>
    <row r="18" spans="1:71" s="13" customFormat="1" ht="18" customHeight="1" thickBot="1">
      <c r="A18" s="177" t="s">
        <v>80</v>
      </c>
      <c r="B18" s="212">
        <f>input1!B18</f>
        <v>31</v>
      </c>
      <c r="C18" s="213" t="str">
        <f>input1!C18</f>
        <v>01163</v>
      </c>
      <c r="D18" s="214" t="str">
        <f>input1!D18</f>
        <v>เด็กหญิงณัฏฐธิดา  สาพันธ์</v>
      </c>
      <c r="E18" s="215">
        <f>input1!E18</f>
        <v>2</v>
      </c>
      <c r="F18" s="14">
        <v>2</v>
      </c>
      <c r="G18" s="15">
        <v>1</v>
      </c>
      <c r="H18" s="15">
        <v>1</v>
      </c>
      <c r="I18" s="15">
        <v>2</v>
      </c>
      <c r="J18" s="16">
        <v>1</v>
      </c>
      <c r="K18" s="17">
        <v>1</v>
      </c>
      <c r="L18" s="15">
        <v>3</v>
      </c>
      <c r="M18" s="15">
        <v>3</v>
      </c>
      <c r="N18" s="15">
        <v>3</v>
      </c>
      <c r="O18" s="18">
        <v>3</v>
      </c>
      <c r="P18" s="14">
        <v>3</v>
      </c>
      <c r="Q18" s="15">
        <v>1</v>
      </c>
      <c r="R18" s="15">
        <v>3</v>
      </c>
      <c r="S18" s="15">
        <v>2</v>
      </c>
      <c r="T18" s="16">
        <v>1</v>
      </c>
      <c r="U18" s="17">
        <v>1</v>
      </c>
      <c r="V18" s="15">
        <v>2</v>
      </c>
      <c r="W18" s="15">
        <v>1</v>
      </c>
      <c r="X18" s="15">
        <v>1</v>
      </c>
      <c r="Y18" s="18">
        <v>2</v>
      </c>
      <c r="Z18" s="14">
        <v>3</v>
      </c>
      <c r="AA18" s="15">
        <v>1</v>
      </c>
      <c r="AB18" s="15">
        <v>3</v>
      </c>
      <c r="AC18" s="15">
        <v>3</v>
      </c>
      <c r="AD18" s="16">
        <v>3</v>
      </c>
      <c r="AE18" s="42">
        <f t="shared" si="10"/>
        <v>11</v>
      </c>
      <c r="AF18" s="198">
        <f t="shared" si="0"/>
        <v>11</v>
      </c>
      <c r="AG18" s="199">
        <f t="shared" si="1"/>
        <v>1</v>
      </c>
      <c r="AH18" s="200">
        <f t="shared" si="11"/>
        <v>5</v>
      </c>
      <c r="AI18" s="199">
        <f t="shared" si="2"/>
        <v>5</v>
      </c>
      <c r="AJ18" s="199">
        <f t="shared" si="3"/>
        <v>1</v>
      </c>
      <c r="AK18" s="199">
        <f t="shared" si="4"/>
        <v>1</v>
      </c>
      <c r="AL18" s="200">
        <f t="shared" si="12"/>
        <v>7</v>
      </c>
      <c r="AM18" s="199">
        <f t="shared" si="5"/>
        <v>7</v>
      </c>
      <c r="AN18" s="199">
        <f t="shared" si="6"/>
        <v>1</v>
      </c>
      <c r="AO18" s="199">
        <f t="shared" si="7"/>
        <v>2</v>
      </c>
      <c r="AP18" s="200">
        <f t="shared" si="13"/>
        <v>8</v>
      </c>
      <c r="AQ18" s="199">
        <f t="shared" si="8"/>
        <v>8</v>
      </c>
      <c r="AR18" s="200">
        <f t="shared" si="14"/>
        <v>11</v>
      </c>
      <c r="AS18" s="201">
        <f t="shared" si="9"/>
        <v>11</v>
      </c>
      <c r="AT18" s="12"/>
    </row>
    <row r="19" spans="1:71" s="13" customFormat="1" ht="18" customHeight="1">
      <c r="A19" s="91" t="s">
        <v>81</v>
      </c>
      <c r="B19" s="221">
        <f>input1!B19</f>
        <v>31</v>
      </c>
      <c r="C19" s="222" t="str">
        <f>input1!C19</f>
        <v>01164</v>
      </c>
      <c r="D19" s="223" t="str">
        <f>input1!D19</f>
        <v>เด็กหญิงดรุณี  แซ่ฉั่ว</v>
      </c>
      <c r="E19" s="224">
        <f>input1!E19</f>
        <v>2</v>
      </c>
      <c r="F19" s="7">
        <v>2</v>
      </c>
      <c r="G19" s="8">
        <v>1</v>
      </c>
      <c r="H19" s="8">
        <v>1</v>
      </c>
      <c r="I19" s="8">
        <v>3</v>
      </c>
      <c r="J19" s="9">
        <v>1</v>
      </c>
      <c r="K19" s="10">
        <v>1</v>
      </c>
      <c r="L19" s="8">
        <v>3</v>
      </c>
      <c r="M19" s="8">
        <v>1</v>
      </c>
      <c r="N19" s="8">
        <v>3</v>
      </c>
      <c r="O19" s="11">
        <v>1</v>
      </c>
      <c r="P19" s="7">
        <v>3</v>
      </c>
      <c r="Q19" s="8">
        <v>1</v>
      </c>
      <c r="R19" s="8">
        <v>1</v>
      </c>
      <c r="S19" s="8">
        <v>2</v>
      </c>
      <c r="T19" s="9">
        <v>2</v>
      </c>
      <c r="U19" s="10">
        <v>1</v>
      </c>
      <c r="V19" s="8">
        <v>2</v>
      </c>
      <c r="W19" s="8">
        <v>1</v>
      </c>
      <c r="X19" s="8">
        <v>1</v>
      </c>
      <c r="Y19" s="11">
        <v>3</v>
      </c>
      <c r="Z19" s="7">
        <v>2</v>
      </c>
      <c r="AA19" s="8">
        <v>1</v>
      </c>
      <c r="AB19" s="8">
        <v>3</v>
      </c>
      <c r="AC19" s="8">
        <v>1</v>
      </c>
      <c r="AD19" s="9">
        <v>2</v>
      </c>
      <c r="AE19" s="207">
        <f t="shared" si="10"/>
        <v>5</v>
      </c>
      <c r="AF19" s="208">
        <f t="shared" si="0"/>
        <v>5</v>
      </c>
      <c r="AG19" s="209">
        <f t="shared" si="1"/>
        <v>1</v>
      </c>
      <c r="AH19" s="209">
        <f t="shared" si="11"/>
        <v>5</v>
      </c>
      <c r="AI19" s="209">
        <f t="shared" si="2"/>
        <v>5</v>
      </c>
      <c r="AJ19" s="209">
        <f t="shared" si="3"/>
        <v>2</v>
      </c>
      <c r="AK19" s="209">
        <f t="shared" si="4"/>
        <v>2</v>
      </c>
      <c r="AL19" s="209">
        <f t="shared" si="12"/>
        <v>8</v>
      </c>
      <c r="AM19" s="209">
        <f t="shared" si="5"/>
        <v>8</v>
      </c>
      <c r="AN19" s="209">
        <f t="shared" si="6"/>
        <v>1</v>
      </c>
      <c r="AO19" s="209">
        <f t="shared" si="7"/>
        <v>2</v>
      </c>
      <c r="AP19" s="209">
        <f t="shared" si="13"/>
        <v>8</v>
      </c>
      <c r="AQ19" s="209">
        <f t="shared" si="8"/>
        <v>8</v>
      </c>
      <c r="AR19" s="209">
        <f t="shared" si="14"/>
        <v>13</v>
      </c>
      <c r="AS19" s="210">
        <f t="shared" si="9"/>
        <v>13</v>
      </c>
      <c r="AT19" s="12"/>
    </row>
    <row r="20" spans="1:71" s="13" customFormat="1" ht="18" customHeight="1">
      <c r="A20" s="177" t="s">
        <v>29</v>
      </c>
      <c r="B20" s="89">
        <f>input1!B20</f>
        <v>31</v>
      </c>
      <c r="C20" s="104" t="str">
        <f>input1!C20</f>
        <v>01165</v>
      </c>
      <c r="D20" s="105" t="str">
        <f>input1!D20</f>
        <v>เด็กหญิงเนปุ้ยพิว  ไม่มีนามสกุล</v>
      </c>
      <c r="E20" s="106">
        <f>input1!E20</f>
        <v>2</v>
      </c>
      <c r="F20" s="14">
        <v>2</v>
      </c>
      <c r="G20" s="15">
        <v>2</v>
      </c>
      <c r="H20" s="15">
        <v>2</v>
      </c>
      <c r="I20" s="15">
        <v>3</v>
      </c>
      <c r="J20" s="16">
        <v>2</v>
      </c>
      <c r="K20" s="17">
        <v>1</v>
      </c>
      <c r="L20" s="15">
        <v>2</v>
      </c>
      <c r="M20" s="15">
        <v>2</v>
      </c>
      <c r="N20" s="15">
        <v>2</v>
      </c>
      <c r="O20" s="18">
        <v>3</v>
      </c>
      <c r="P20" s="14">
        <v>3</v>
      </c>
      <c r="Q20" s="15">
        <v>2</v>
      </c>
      <c r="R20" s="15">
        <v>2</v>
      </c>
      <c r="S20" s="15">
        <v>2</v>
      </c>
      <c r="T20" s="16">
        <v>2</v>
      </c>
      <c r="U20" s="17">
        <v>1</v>
      </c>
      <c r="V20" s="15">
        <v>2</v>
      </c>
      <c r="W20" s="15">
        <v>1</v>
      </c>
      <c r="X20" s="15">
        <v>1</v>
      </c>
      <c r="Y20" s="18">
        <v>1</v>
      </c>
      <c r="Z20" s="14">
        <v>1</v>
      </c>
      <c r="AA20" s="15">
        <v>2</v>
      </c>
      <c r="AB20" s="15">
        <v>1</v>
      </c>
      <c r="AC20" s="15">
        <v>2</v>
      </c>
      <c r="AD20" s="16">
        <v>1</v>
      </c>
      <c r="AE20" s="42">
        <f t="shared" si="10"/>
        <v>9</v>
      </c>
      <c r="AF20" s="75">
        <f t="shared" si="0"/>
        <v>9</v>
      </c>
      <c r="AG20" s="76">
        <f t="shared" si="1"/>
        <v>2</v>
      </c>
      <c r="AH20" s="73">
        <f t="shared" si="11"/>
        <v>9</v>
      </c>
      <c r="AI20" s="76">
        <f t="shared" si="2"/>
        <v>9</v>
      </c>
      <c r="AJ20" s="76">
        <f t="shared" si="3"/>
        <v>3</v>
      </c>
      <c r="AK20" s="76">
        <f t="shared" si="4"/>
        <v>3</v>
      </c>
      <c r="AL20" s="73">
        <f t="shared" si="12"/>
        <v>13</v>
      </c>
      <c r="AM20" s="76">
        <f t="shared" si="5"/>
        <v>13</v>
      </c>
      <c r="AN20" s="76">
        <f t="shared" si="6"/>
        <v>1</v>
      </c>
      <c r="AO20" s="76">
        <f t="shared" si="7"/>
        <v>2</v>
      </c>
      <c r="AP20" s="73">
        <f t="shared" si="13"/>
        <v>6</v>
      </c>
      <c r="AQ20" s="76">
        <f t="shared" si="8"/>
        <v>6</v>
      </c>
      <c r="AR20" s="73">
        <f t="shared" si="14"/>
        <v>10</v>
      </c>
      <c r="AS20" s="77">
        <f t="shared" si="9"/>
        <v>10</v>
      </c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</row>
    <row r="21" spans="1:71" s="13" customFormat="1" ht="18" customHeight="1">
      <c r="A21" s="91" t="s">
        <v>30</v>
      </c>
      <c r="B21" s="89">
        <f>input1!B21</f>
        <v>31</v>
      </c>
      <c r="C21" s="104" t="str">
        <f>input1!C21</f>
        <v>01166</v>
      </c>
      <c r="D21" s="105" t="str">
        <f>input1!D21</f>
        <v>เด็กหญิงบัณฑิ  ตาคะใจ</v>
      </c>
      <c r="E21" s="106">
        <f>input1!E21</f>
        <v>2</v>
      </c>
      <c r="F21" s="14">
        <v>3</v>
      </c>
      <c r="G21" s="15">
        <v>1</v>
      </c>
      <c r="H21" s="15">
        <v>1</v>
      </c>
      <c r="I21" s="15">
        <v>3</v>
      </c>
      <c r="J21" s="16">
        <v>1</v>
      </c>
      <c r="K21" s="17">
        <v>1</v>
      </c>
      <c r="L21" s="15">
        <v>3</v>
      </c>
      <c r="M21" s="15">
        <v>3</v>
      </c>
      <c r="N21" s="15">
        <v>3</v>
      </c>
      <c r="O21" s="18">
        <v>3</v>
      </c>
      <c r="P21" s="14">
        <v>3</v>
      </c>
      <c r="Q21" s="15">
        <v>1</v>
      </c>
      <c r="R21" s="15">
        <v>1</v>
      </c>
      <c r="S21" s="15">
        <v>2</v>
      </c>
      <c r="T21" s="16">
        <v>1</v>
      </c>
      <c r="U21" s="17">
        <v>3</v>
      </c>
      <c r="V21" s="15">
        <v>3</v>
      </c>
      <c r="W21" s="15">
        <v>1</v>
      </c>
      <c r="X21" s="15">
        <v>3</v>
      </c>
      <c r="Y21" s="18">
        <v>3</v>
      </c>
      <c r="Z21" s="14">
        <v>3</v>
      </c>
      <c r="AA21" s="15">
        <v>1</v>
      </c>
      <c r="AB21" s="15">
        <v>3</v>
      </c>
      <c r="AC21" s="15">
        <v>3</v>
      </c>
      <c r="AD21" s="16">
        <v>3</v>
      </c>
      <c r="AE21" s="42">
        <f t="shared" si="10"/>
        <v>11</v>
      </c>
      <c r="AF21" s="75">
        <f t="shared" si="0"/>
        <v>11</v>
      </c>
      <c r="AG21" s="76">
        <f t="shared" si="1"/>
        <v>1</v>
      </c>
      <c r="AH21" s="73">
        <f t="shared" si="11"/>
        <v>5</v>
      </c>
      <c r="AI21" s="76">
        <f t="shared" si="2"/>
        <v>5</v>
      </c>
      <c r="AJ21" s="76">
        <f t="shared" si="3"/>
        <v>1</v>
      </c>
      <c r="AK21" s="76">
        <f t="shared" si="4"/>
        <v>1</v>
      </c>
      <c r="AL21" s="73">
        <f t="shared" si="12"/>
        <v>7</v>
      </c>
      <c r="AM21" s="76">
        <f t="shared" si="5"/>
        <v>7</v>
      </c>
      <c r="AN21" s="76">
        <f t="shared" si="6"/>
        <v>1</v>
      </c>
      <c r="AO21" s="76">
        <f t="shared" si="7"/>
        <v>2</v>
      </c>
      <c r="AP21" s="73">
        <f t="shared" si="13"/>
        <v>10</v>
      </c>
      <c r="AQ21" s="76">
        <f t="shared" si="8"/>
        <v>10</v>
      </c>
      <c r="AR21" s="73">
        <f t="shared" si="14"/>
        <v>15</v>
      </c>
      <c r="AS21" s="77">
        <f t="shared" si="9"/>
        <v>15</v>
      </c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s="13" customFormat="1" ht="18" customHeight="1">
      <c r="A22" s="177" t="s">
        <v>31</v>
      </c>
      <c r="B22" s="89">
        <f>input1!B22</f>
        <v>31</v>
      </c>
      <c r="C22" s="104" t="str">
        <f>input1!C22</f>
        <v>01167</v>
      </c>
      <c r="D22" s="105" t="str">
        <f>input1!D22</f>
        <v>เด็กหญิงผกามาศ  พรหมอุทัย</v>
      </c>
      <c r="E22" s="106">
        <v>1</v>
      </c>
      <c r="F22" s="14">
        <v>2</v>
      </c>
      <c r="G22" s="15">
        <v>1</v>
      </c>
      <c r="H22" s="15">
        <v>1</v>
      </c>
      <c r="I22" s="15">
        <v>2</v>
      </c>
      <c r="J22" s="16">
        <v>1</v>
      </c>
      <c r="K22" s="17">
        <v>1</v>
      </c>
      <c r="L22" s="15">
        <v>2</v>
      </c>
      <c r="M22" s="15">
        <v>1</v>
      </c>
      <c r="N22" s="15">
        <v>2</v>
      </c>
      <c r="O22" s="18">
        <v>1</v>
      </c>
      <c r="P22" s="14">
        <v>3</v>
      </c>
      <c r="Q22" s="15">
        <v>2</v>
      </c>
      <c r="R22" s="15">
        <v>1</v>
      </c>
      <c r="S22" s="15">
        <v>2</v>
      </c>
      <c r="T22" s="16">
        <v>1</v>
      </c>
      <c r="U22" s="17">
        <v>1</v>
      </c>
      <c r="V22" s="15">
        <v>2</v>
      </c>
      <c r="W22" s="15">
        <v>1</v>
      </c>
      <c r="X22" s="15">
        <v>1</v>
      </c>
      <c r="Y22" s="18">
        <v>2</v>
      </c>
      <c r="Z22" s="14">
        <v>3</v>
      </c>
      <c r="AA22" s="15">
        <v>1</v>
      </c>
      <c r="AB22" s="15">
        <v>3</v>
      </c>
      <c r="AC22" s="15">
        <v>1</v>
      </c>
      <c r="AD22" s="16">
        <v>3</v>
      </c>
      <c r="AE22" s="42">
        <f t="shared" ref="AE22:AE26" si="30">H22+M22+R22+U22+AC22</f>
        <v>5</v>
      </c>
      <c r="AF22" s="75">
        <f t="shared" ref="AF22:AF26" si="31">IF(AE22=0,"0",AE22)</f>
        <v>5</v>
      </c>
      <c r="AG22" s="76">
        <f t="shared" ref="AG22:AG26" si="32">IF(L22=3,1,IF(L22=2,2,IF(L22=1,3)))</f>
        <v>2</v>
      </c>
      <c r="AH22" s="73">
        <f t="shared" ref="AH22:AH26" si="33">J22+AG22+Q22+W22+AA22</f>
        <v>7</v>
      </c>
      <c r="AI22" s="76">
        <f t="shared" ref="AI22:AI26" si="34">IF(AH22=0,"0",AH22)</f>
        <v>7</v>
      </c>
      <c r="AJ22" s="76">
        <f t="shared" ref="AJ22:AJ26" si="35">IF(Z22=3,1,IF(Z22=2,2,IF(Z22=1,3)))</f>
        <v>1</v>
      </c>
      <c r="AK22" s="76">
        <f t="shared" ref="AK22:AK26" si="36">IF(AD22=3,1,IF(AD22=2,2,IF(AD22=1,3)))</f>
        <v>1</v>
      </c>
      <c r="AL22" s="73">
        <f t="shared" ref="AL22:AL26" si="37">G22+O22+T22+AJ22+AK22</f>
        <v>5</v>
      </c>
      <c r="AM22" s="76">
        <f t="shared" ref="AM22:AM26" si="38">IF(AL22=0,"0",AL22)</f>
        <v>5</v>
      </c>
      <c r="AN22" s="76">
        <f t="shared" ref="AN22:AN26" si="39">IF(P22=3,1,IF(P22=2,2,IF(P22=1,3)))</f>
        <v>1</v>
      </c>
      <c r="AO22" s="76">
        <f t="shared" ref="AO22:AO26" si="40">IF(S22=3,1,IF(S22=2,2,IF(S22=1,3)))</f>
        <v>2</v>
      </c>
      <c r="AP22" s="73">
        <f t="shared" ref="AP22:AP26" si="41">K22+AN22+AO22+X22+AB22</f>
        <v>8</v>
      </c>
      <c r="AQ22" s="76">
        <f t="shared" ref="AQ22:AQ26" si="42">IF(AP22=0,"0",AP22)</f>
        <v>8</v>
      </c>
      <c r="AR22" s="73">
        <f t="shared" ref="AR22:AR26" si="43">F22+I22+N22+V22+Y22</f>
        <v>10</v>
      </c>
      <c r="AS22" s="77">
        <f t="shared" ref="AS22:AS26" si="44">IF(AR22=0,"0",AR22)</f>
        <v>10</v>
      </c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s="13" customFormat="1" ht="18" customHeight="1" thickBot="1">
      <c r="A23" s="91" t="s">
        <v>56</v>
      </c>
      <c r="B23" s="231">
        <f>input1!B23</f>
        <v>31</v>
      </c>
      <c r="C23" s="128" t="str">
        <f>input1!C23</f>
        <v>01169</v>
      </c>
      <c r="D23" s="129" t="str">
        <f>input1!D23</f>
        <v>เด็กหญิงพัชริดา  ยงเยื้องพันธ์</v>
      </c>
      <c r="E23" s="130">
        <f>input1!E23</f>
        <v>2</v>
      </c>
      <c r="F23" s="19">
        <v>2</v>
      </c>
      <c r="G23" s="20">
        <v>1</v>
      </c>
      <c r="H23" s="20">
        <v>1</v>
      </c>
      <c r="I23" s="20">
        <v>2</v>
      </c>
      <c r="J23" s="21">
        <v>1</v>
      </c>
      <c r="K23" s="22">
        <v>1</v>
      </c>
      <c r="L23" s="20">
        <v>2</v>
      </c>
      <c r="M23" s="20">
        <v>2</v>
      </c>
      <c r="N23" s="20">
        <v>2</v>
      </c>
      <c r="O23" s="23">
        <v>1</v>
      </c>
      <c r="P23" s="19">
        <v>3</v>
      </c>
      <c r="Q23" s="20">
        <v>1</v>
      </c>
      <c r="R23" s="20">
        <v>1</v>
      </c>
      <c r="S23" s="20">
        <v>2</v>
      </c>
      <c r="T23" s="21">
        <v>1</v>
      </c>
      <c r="U23" s="22">
        <v>1</v>
      </c>
      <c r="V23" s="20">
        <v>2</v>
      </c>
      <c r="W23" s="20">
        <v>1</v>
      </c>
      <c r="X23" s="20">
        <v>1</v>
      </c>
      <c r="Y23" s="23">
        <v>2</v>
      </c>
      <c r="Z23" s="19">
        <v>2</v>
      </c>
      <c r="AA23" s="20">
        <v>1</v>
      </c>
      <c r="AB23" s="20">
        <v>2</v>
      </c>
      <c r="AC23" s="20">
        <v>1</v>
      </c>
      <c r="AD23" s="21">
        <v>2</v>
      </c>
      <c r="AE23" s="211">
        <f t="shared" si="30"/>
        <v>6</v>
      </c>
      <c r="AF23" s="78">
        <f t="shared" si="31"/>
        <v>6</v>
      </c>
      <c r="AG23" s="79">
        <f t="shared" si="32"/>
        <v>2</v>
      </c>
      <c r="AH23" s="189">
        <f t="shared" si="33"/>
        <v>6</v>
      </c>
      <c r="AI23" s="79">
        <f t="shared" si="34"/>
        <v>6</v>
      </c>
      <c r="AJ23" s="79">
        <f t="shared" si="35"/>
        <v>2</v>
      </c>
      <c r="AK23" s="79">
        <f t="shared" si="36"/>
        <v>2</v>
      </c>
      <c r="AL23" s="189">
        <f t="shared" si="37"/>
        <v>7</v>
      </c>
      <c r="AM23" s="79">
        <f t="shared" si="38"/>
        <v>7</v>
      </c>
      <c r="AN23" s="79">
        <f t="shared" si="39"/>
        <v>1</v>
      </c>
      <c r="AO23" s="79">
        <f t="shared" si="40"/>
        <v>2</v>
      </c>
      <c r="AP23" s="189">
        <f t="shared" si="41"/>
        <v>7</v>
      </c>
      <c r="AQ23" s="79">
        <f t="shared" si="42"/>
        <v>7</v>
      </c>
      <c r="AR23" s="189">
        <f t="shared" si="43"/>
        <v>10</v>
      </c>
      <c r="AS23" s="80">
        <f t="shared" si="44"/>
        <v>10</v>
      </c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s="13" customFormat="1" ht="18" customHeight="1" thickBot="1">
      <c r="A24" s="177" t="s">
        <v>57</v>
      </c>
      <c r="B24" s="221">
        <f>input1!B24</f>
        <v>31</v>
      </c>
      <c r="C24" s="222" t="str">
        <f>input1!C24</f>
        <v>01170</v>
      </c>
      <c r="D24" s="223" t="str">
        <f>input1!D24</f>
        <v>เด็กหญิงพิมชนก  ธงชัย</v>
      </c>
      <c r="E24" s="224">
        <f>input1!E24</f>
        <v>2</v>
      </c>
      <c r="F24" s="202">
        <v>3</v>
      </c>
      <c r="G24" s="203">
        <v>2</v>
      </c>
      <c r="H24" s="203">
        <v>1</v>
      </c>
      <c r="I24" s="203">
        <v>3</v>
      </c>
      <c r="J24" s="204">
        <v>2</v>
      </c>
      <c r="K24" s="205">
        <v>1</v>
      </c>
      <c r="L24" s="203">
        <v>1</v>
      </c>
      <c r="M24" s="203">
        <v>1</v>
      </c>
      <c r="N24" s="203">
        <v>2</v>
      </c>
      <c r="O24" s="206">
        <v>1</v>
      </c>
      <c r="P24" s="202">
        <v>3</v>
      </c>
      <c r="Q24" s="203">
        <v>1</v>
      </c>
      <c r="R24" s="203">
        <v>1</v>
      </c>
      <c r="S24" s="203">
        <v>2</v>
      </c>
      <c r="T24" s="204">
        <v>1</v>
      </c>
      <c r="U24" s="205">
        <v>2</v>
      </c>
      <c r="V24" s="203">
        <v>2</v>
      </c>
      <c r="W24" s="203">
        <v>1</v>
      </c>
      <c r="X24" s="203">
        <v>1</v>
      </c>
      <c r="Y24" s="206">
        <v>2</v>
      </c>
      <c r="Z24" s="202">
        <v>2</v>
      </c>
      <c r="AA24" s="203">
        <v>1</v>
      </c>
      <c r="AB24" s="203">
        <v>1</v>
      </c>
      <c r="AC24" s="203">
        <v>1</v>
      </c>
      <c r="AD24" s="204">
        <v>3</v>
      </c>
      <c r="AE24" s="207">
        <f t="shared" si="30"/>
        <v>6</v>
      </c>
      <c r="AF24" s="208">
        <f t="shared" si="31"/>
        <v>6</v>
      </c>
      <c r="AG24" s="209">
        <f t="shared" si="32"/>
        <v>3</v>
      </c>
      <c r="AH24" s="209">
        <f t="shared" si="33"/>
        <v>8</v>
      </c>
      <c r="AI24" s="209">
        <f t="shared" si="34"/>
        <v>8</v>
      </c>
      <c r="AJ24" s="209">
        <f t="shared" si="35"/>
        <v>2</v>
      </c>
      <c r="AK24" s="209">
        <f t="shared" si="36"/>
        <v>1</v>
      </c>
      <c r="AL24" s="209">
        <f t="shared" si="37"/>
        <v>7</v>
      </c>
      <c r="AM24" s="209">
        <f t="shared" si="38"/>
        <v>7</v>
      </c>
      <c r="AN24" s="209">
        <f t="shared" si="39"/>
        <v>1</v>
      </c>
      <c r="AO24" s="209">
        <f t="shared" si="40"/>
        <v>2</v>
      </c>
      <c r="AP24" s="209">
        <f t="shared" si="41"/>
        <v>6</v>
      </c>
      <c r="AQ24" s="209">
        <f t="shared" si="42"/>
        <v>6</v>
      </c>
      <c r="AR24" s="209">
        <f t="shared" si="43"/>
        <v>12</v>
      </c>
      <c r="AS24" s="210">
        <f t="shared" si="44"/>
        <v>12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1" s="13" customFormat="1" ht="18" customHeight="1">
      <c r="A25" s="91" t="s">
        <v>58</v>
      </c>
      <c r="B25" s="89">
        <f>input1!B25</f>
        <v>31</v>
      </c>
      <c r="C25" s="104" t="str">
        <f>input1!C25</f>
        <v>01171</v>
      </c>
      <c r="D25" s="105" t="str">
        <f>input1!D25</f>
        <v>เด็กหญิงเมธาวี  พองผาลา</v>
      </c>
      <c r="E25" s="106">
        <f>input1!E25</f>
        <v>2</v>
      </c>
      <c r="F25" s="202">
        <v>3</v>
      </c>
      <c r="G25" s="203">
        <v>2</v>
      </c>
      <c r="H25" s="203">
        <v>1</v>
      </c>
      <c r="I25" s="203">
        <v>3</v>
      </c>
      <c r="J25" s="204">
        <v>2</v>
      </c>
      <c r="K25" s="205">
        <v>1</v>
      </c>
      <c r="L25" s="203">
        <v>1</v>
      </c>
      <c r="M25" s="203">
        <v>1</v>
      </c>
      <c r="N25" s="203">
        <v>2</v>
      </c>
      <c r="O25" s="206">
        <v>1</v>
      </c>
      <c r="P25" s="202">
        <v>3</v>
      </c>
      <c r="Q25" s="203">
        <v>1</v>
      </c>
      <c r="R25" s="203">
        <v>1</v>
      </c>
      <c r="S25" s="203">
        <v>2</v>
      </c>
      <c r="T25" s="204">
        <v>2</v>
      </c>
      <c r="U25" s="205">
        <v>2</v>
      </c>
      <c r="V25" s="203">
        <v>2</v>
      </c>
      <c r="W25" s="203">
        <v>1</v>
      </c>
      <c r="X25" s="203">
        <v>1</v>
      </c>
      <c r="Y25" s="206">
        <v>2</v>
      </c>
      <c r="Z25" s="202">
        <v>2</v>
      </c>
      <c r="AA25" s="203">
        <v>1</v>
      </c>
      <c r="AB25" s="203">
        <v>1</v>
      </c>
      <c r="AC25" s="203">
        <v>1</v>
      </c>
      <c r="AD25" s="204">
        <v>3</v>
      </c>
      <c r="AE25" s="42">
        <f t="shared" si="30"/>
        <v>6</v>
      </c>
      <c r="AF25" s="75">
        <f t="shared" si="31"/>
        <v>6</v>
      </c>
      <c r="AG25" s="76">
        <f t="shared" si="32"/>
        <v>3</v>
      </c>
      <c r="AH25" s="73">
        <f t="shared" si="33"/>
        <v>8</v>
      </c>
      <c r="AI25" s="76">
        <f t="shared" si="34"/>
        <v>8</v>
      </c>
      <c r="AJ25" s="76">
        <f t="shared" si="35"/>
        <v>2</v>
      </c>
      <c r="AK25" s="76">
        <f t="shared" si="36"/>
        <v>1</v>
      </c>
      <c r="AL25" s="73">
        <f t="shared" si="37"/>
        <v>8</v>
      </c>
      <c r="AM25" s="76">
        <f t="shared" si="38"/>
        <v>8</v>
      </c>
      <c r="AN25" s="76">
        <f t="shared" si="39"/>
        <v>1</v>
      </c>
      <c r="AO25" s="76">
        <f t="shared" si="40"/>
        <v>2</v>
      </c>
      <c r="AP25" s="73">
        <f t="shared" si="41"/>
        <v>6</v>
      </c>
      <c r="AQ25" s="76">
        <f t="shared" si="42"/>
        <v>6</v>
      </c>
      <c r="AR25" s="73">
        <f t="shared" si="43"/>
        <v>12</v>
      </c>
      <c r="AS25" s="77">
        <f t="shared" si="44"/>
        <v>12</v>
      </c>
    </row>
    <row r="26" spans="1:71" s="13" customFormat="1" ht="18" customHeight="1">
      <c r="A26" s="177" t="s">
        <v>59</v>
      </c>
      <c r="B26" s="89">
        <f>input1!B26</f>
        <v>31</v>
      </c>
      <c r="C26" s="104" t="str">
        <f>input1!C26</f>
        <v>01172</v>
      </c>
      <c r="D26" s="105" t="str">
        <f>input1!D26</f>
        <v>เด็กหญิงยุพิน  พิมพ์สระเกตุ</v>
      </c>
      <c r="E26" s="106">
        <f>input1!E26</f>
        <v>2</v>
      </c>
      <c r="F26" s="14">
        <v>3</v>
      </c>
      <c r="G26" s="15">
        <v>2</v>
      </c>
      <c r="H26" s="15">
        <v>2</v>
      </c>
      <c r="I26" s="15">
        <v>2</v>
      </c>
      <c r="J26" s="16">
        <v>2</v>
      </c>
      <c r="K26" s="17">
        <v>1</v>
      </c>
      <c r="L26" s="15">
        <v>3</v>
      </c>
      <c r="M26" s="15">
        <v>1</v>
      </c>
      <c r="N26" s="15">
        <v>3</v>
      </c>
      <c r="O26" s="18">
        <v>1</v>
      </c>
      <c r="P26" s="14">
        <v>3</v>
      </c>
      <c r="Q26" s="15">
        <v>1</v>
      </c>
      <c r="R26" s="15">
        <v>1</v>
      </c>
      <c r="S26" s="15">
        <v>2</v>
      </c>
      <c r="T26" s="16">
        <v>1</v>
      </c>
      <c r="U26" s="17">
        <v>1</v>
      </c>
      <c r="V26" s="15">
        <v>2</v>
      </c>
      <c r="W26" s="15">
        <v>1</v>
      </c>
      <c r="X26" s="15">
        <v>3</v>
      </c>
      <c r="Y26" s="18">
        <v>3</v>
      </c>
      <c r="Z26" s="14">
        <v>3</v>
      </c>
      <c r="AA26" s="15">
        <v>1</v>
      </c>
      <c r="AB26" s="15">
        <v>3</v>
      </c>
      <c r="AC26" s="15">
        <v>1</v>
      </c>
      <c r="AD26" s="16">
        <v>3</v>
      </c>
      <c r="AE26" s="42">
        <f t="shared" si="30"/>
        <v>6</v>
      </c>
      <c r="AF26" s="75">
        <f t="shared" si="31"/>
        <v>6</v>
      </c>
      <c r="AG26" s="76">
        <f t="shared" si="32"/>
        <v>1</v>
      </c>
      <c r="AH26" s="73">
        <f t="shared" si="33"/>
        <v>6</v>
      </c>
      <c r="AI26" s="76">
        <f t="shared" si="34"/>
        <v>6</v>
      </c>
      <c r="AJ26" s="76">
        <f t="shared" si="35"/>
        <v>1</v>
      </c>
      <c r="AK26" s="76">
        <f t="shared" si="36"/>
        <v>1</v>
      </c>
      <c r="AL26" s="73">
        <f t="shared" si="37"/>
        <v>6</v>
      </c>
      <c r="AM26" s="76">
        <f t="shared" si="38"/>
        <v>6</v>
      </c>
      <c r="AN26" s="76">
        <f t="shared" si="39"/>
        <v>1</v>
      </c>
      <c r="AO26" s="76">
        <f t="shared" si="40"/>
        <v>2</v>
      </c>
      <c r="AP26" s="73">
        <f t="shared" si="41"/>
        <v>10</v>
      </c>
      <c r="AQ26" s="76">
        <f t="shared" si="42"/>
        <v>10</v>
      </c>
      <c r="AR26" s="73">
        <f t="shared" si="43"/>
        <v>13</v>
      </c>
      <c r="AS26" s="77">
        <f t="shared" si="44"/>
        <v>13</v>
      </c>
    </row>
    <row r="27" spans="1:71" s="13" customFormat="1" ht="18" customHeight="1" thickBot="1">
      <c r="A27" s="91" t="s">
        <v>0</v>
      </c>
      <c r="B27" s="89">
        <f>input1!B27</f>
        <v>31</v>
      </c>
      <c r="C27" s="104" t="str">
        <f>input1!C27</f>
        <v>01174</v>
      </c>
      <c r="D27" s="105" t="str">
        <f>input1!D27</f>
        <v>เด็กหญิงลลิตา  ทับทิมศรี</v>
      </c>
      <c r="E27" s="106">
        <f>input1!E27</f>
        <v>2</v>
      </c>
      <c r="F27" s="19">
        <v>2</v>
      </c>
      <c r="G27" s="20">
        <v>1</v>
      </c>
      <c r="H27" s="20">
        <v>1</v>
      </c>
      <c r="I27" s="20">
        <v>2</v>
      </c>
      <c r="J27" s="21">
        <v>1</v>
      </c>
      <c r="K27" s="22">
        <v>1</v>
      </c>
      <c r="L27" s="20">
        <v>2</v>
      </c>
      <c r="M27" s="20">
        <v>2</v>
      </c>
      <c r="N27" s="20">
        <v>2</v>
      </c>
      <c r="O27" s="23">
        <v>1</v>
      </c>
      <c r="P27" s="19">
        <v>3</v>
      </c>
      <c r="Q27" s="20">
        <v>1</v>
      </c>
      <c r="R27" s="20">
        <v>1</v>
      </c>
      <c r="S27" s="20">
        <v>2</v>
      </c>
      <c r="T27" s="21">
        <v>1</v>
      </c>
      <c r="U27" s="22">
        <v>1</v>
      </c>
      <c r="V27" s="20">
        <v>2</v>
      </c>
      <c r="W27" s="20">
        <v>1</v>
      </c>
      <c r="X27" s="20">
        <v>1</v>
      </c>
      <c r="Y27" s="23">
        <v>2</v>
      </c>
      <c r="Z27" s="19">
        <v>2</v>
      </c>
      <c r="AA27" s="20">
        <v>1</v>
      </c>
      <c r="AB27" s="20">
        <v>2</v>
      </c>
      <c r="AC27" s="20">
        <v>1</v>
      </c>
      <c r="AD27" s="21">
        <v>2</v>
      </c>
      <c r="AE27" s="42">
        <f t="shared" ref="AE27:AE35" si="45">H27+M27+R27+U27+AC27</f>
        <v>6</v>
      </c>
      <c r="AF27" s="75">
        <f t="shared" ref="AF27:AF30" si="46">IF(AE27=0,"0",AE27)</f>
        <v>6</v>
      </c>
      <c r="AG27" s="76">
        <f t="shared" ref="AG27:AG30" si="47">IF(L27=3,1,IF(L27=2,2,IF(L27=1,3)))</f>
        <v>2</v>
      </c>
      <c r="AH27" s="73">
        <f t="shared" ref="AH27:AH30" si="48">J27+AG27+Q27+W27+AA27</f>
        <v>6</v>
      </c>
      <c r="AI27" s="76">
        <f t="shared" ref="AI27:AI30" si="49">IF(AH27=0,"0",AH27)</f>
        <v>6</v>
      </c>
      <c r="AJ27" s="76">
        <f t="shared" ref="AJ27:AJ30" si="50">IF(Z27=3,1,IF(Z27=2,2,IF(Z27=1,3)))</f>
        <v>2</v>
      </c>
      <c r="AK27" s="76">
        <f t="shared" ref="AK27:AK30" si="51">IF(AD27=3,1,IF(AD27=2,2,IF(AD27=1,3)))</f>
        <v>2</v>
      </c>
      <c r="AL27" s="73">
        <f t="shared" ref="AL27:AL30" si="52">G27+O27+T27+AJ27+AK27</f>
        <v>7</v>
      </c>
      <c r="AM27" s="76">
        <f t="shared" ref="AM27:AM30" si="53">IF(AL27=0,"0",AL27)</f>
        <v>7</v>
      </c>
      <c r="AN27" s="76">
        <f t="shared" ref="AN27:AN30" si="54">IF(P27=3,1,IF(P27=2,2,IF(P27=1,3)))</f>
        <v>1</v>
      </c>
      <c r="AO27" s="76">
        <f t="shared" ref="AO27:AO30" si="55">IF(S27=3,1,IF(S27=2,2,IF(S27=1,3)))</f>
        <v>2</v>
      </c>
      <c r="AP27" s="73">
        <f t="shared" ref="AP27:AP30" si="56">K27+AN27+AO27+X27+AB27</f>
        <v>7</v>
      </c>
      <c r="AQ27" s="76">
        <f t="shared" ref="AQ27:AQ30" si="57">IF(AP27=0,"0",AP27)</f>
        <v>7</v>
      </c>
      <c r="AR27" s="73">
        <f t="shared" ref="AR27:AR30" si="58">F27+I27+N27+V27+Y27</f>
        <v>10</v>
      </c>
      <c r="AS27" s="77">
        <f t="shared" ref="AS27:AS30" si="59">IF(AR27=0,"0",AR27)</f>
        <v>10</v>
      </c>
    </row>
    <row r="28" spans="1:71" s="13" customFormat="1" ht="18" customHeight="1" thickBot="1">
      <c r="A28" s="177" t="s">
        <v>1</v>
      </c>
      <c r="B28" s="231">
        <f>input1!B28</f>
        <v>31</v>
      </c>
      <c r="C28" s="128" t="str">
        <f>input1!C28</f>
        <v>01175</v>
      </c>
      <c r="D28" s="129" t="str">
        <f>input1!D28</f>
        <v>เด็กหญิงวรรณิษา  วงษ์จ่า</v>
      </c>
      <c r="E28" s="130">
        <f>input1!E28</f>
        <v>2</v>
      </c>
      <c r="F28" s="19">
        <v>2</v>
      </c>
      <c r="G28" s="20">
        <v>1</v>
      </c>
      <c r="H28" s="20">
        <v>1</v>
      </c>
      <c r="I28" s="20">
        <v>2</v>
      </c>
      <c r="J28" s="21">
        <v>1</v>
      </c>
      <c r="K28" s="22">
        <v>1</v>
      </c>
      <c r="L28" s="20">
        <v>3</v>
      </c>
      <c r="M28" s="20">
        <v>2</v>
      </c>
      <c r="N28" s="20">
        <v>2</v>
      </c>
      <c r="O28" s="23">
        <v>1</v>
      </c>
      <c r="P28" s="19">
        <v>3</v>
      </c>
      <c r="Q28" s="20">
        <v>1</v>
      </c>
      <c r="R28" s="20">
        <v>1</v>
      </c>
      <c r="S28" s="20">
        <v>2</v>
      </c>
      <c r="T28" s="21">
        <v>2</v>
      </c>
      <c r="U28" s="22">
        <v>3</v>
      </c>
      <c r="V28" s="20">
        <v>3</v>
      </c>
      <c r="W28" s="20">
        <v>1</v>
      </c>
      <c r="X28" s="20">
        <v>2</v>
      </c>
      <c r="Y28" s="23">
        <v>3</v>
      </c>
      <c r="Z28" s="19">
        <v>2</v>
      </c>
      <c r="AA28" s="20">
        <v>1</v>
      </c>
      <c r="AB28" s="20">
        <v>2</v>
      </c>
      <c r="AC28" s="20">
        <v>2</v>
      </c>
      <c r="AD28" s="21">
        <v>3</v>
      </c>
      <c r="AE28" s="211">
        <f t="shared" si="45"/>
        <v>9</v>
      </c>
      <c r="AF28" s="78">
        <f t="shared" si="46"/>
        <v>9</v>
      </c>
      <c r="AG28" s="79">
        <f t="shared" si="47"/>
        <v>1</v>
      </c>
      <c r="AH28" s="189">
        <f t="shared" si="48"/>
        <v>5</v>
      </c>
      <c r="AI28" s="79">
        <f t="shared" si="49"/>
        <v>5</v>
      </c>
      <c r="AJ28" s="79">
        <f t="shared" si="50"/>
        <v>2</v>
      </c>
      <c r="AK28" s="79">
        <f t="shared" si="51"/>
        <v>1</v>
      </c>
      <c r="AL28" s="189">
        <f t="shared" si="52"/>
        <v>7</v>
      </c>
      <c r="AM28" s="79">
        <f t="shared" si="53"/>
        <v>7</v>
      </c>
      <c r="AN28" s="79">
        <f t="shared" si="54"/>
        <v>1</v>
      </c>
      <c r="AO28" s="79">
        <f t="shared" si="55"/>
        <v>2</v>
      </c>
      <c r="AP28" s="189">
        <f t="shared" si="56"/>
        <v>8</v>
      </c>
      <c r="AQ28" s="79">
        <f t="shared" si="57"/>
        <v>8</v>
      </c>
      <c r="AR28" s="189">
        <f t="shared" si="58"/>
        <v>12</v>
      </c>
      <c r="AS28" s="80">
        <f t="shared" si="59"/>
        <v>12</v>
      </c>
    </row>
    <row r="29" spans="1:71" s="13" customFormat="1" ht="18" customHeight="1" thickBot="1">
      <c r="A29" s="91" t="s">
        <v>2</v>
      </c>
      <c r="B29" s="221">
        <f>input1!B29</f>
        <v>31</v>
      </c>
      <c r="C29" s="222" t="str">
        <f>input1!C29</f>
        <v>01176</v>
      </c>
      <c r="D29" s="223" t="str">
        <f>input1!D29</f>
        <v>เด็กหญิงวราภรณ์  สมโภชน์</v>
      </c>
      <c r="E29" s="224">
        <f>input1!E29</f>
        <v>2</v>
      </c>
      <c r="F29" s="19">
        <v>2</v>
      </c>
      <c r="G29" s="20">
        <v>3</v>
      </c>
      <c r="H29" s="20">
        <v>2</v>
      </c>
      <c r="I29" s="20">
        <v>2</v>
      </c>
      <c r="J29" s="21">
        <v>3</v>
      </c>
      <c r="K29" s="22">
        <v>1</v>
      </c>
      <c r="L29" s="20">
        <v>2</v>
      </c>
      <c r="M29" s="20">
        <v>2</v>
      </c>
      <c r="N29" s="20">
        <v>2</v>
      </c>
      <c r="O29" s="23">
        <v>2</v>
      </c>
      <c r="P29" s="19">
        <v>2</v>
      </c>
      <c r="Q29" s="20">
        <v>1</v>
      </c>
      <c r="R29" s="20">
        <v>2</v>
      </c>
      <c r="S29" s="20">
        <v>1</v>
      </c>
      <c r="T29" s="21">
        <v>1</v>
      </c>
      <c r="U29" s="22">
        <v>1</v>
      </c>
      <c r="V29" s="20">
        <v>1</v>
      </c>
      <c r="W29" s="20">
        <v>1</v>
      </c>
      <c r="X29" s="20">
        <v>1</v>
      </c>
      <c r="Y29" s="23">
        <v>3</v>
      </c>
      <c r="Z29" s="19">
        <v>2</v>
      </c>
      <c r="AA29" s="20">
        <v>1</v>
      </c>
      <c r="AB29" s="20">
        <v>1</v>
      </c>
      <c r="AC29" s="20">
        <v>2</v>
      </c>
      <c r="AD29" s="21">
        <v>3</v>
      </c>
      <c r="AE29" s="207">
        <f t="shared" si="45"/>
        <v>9</v>
      </c>
      <c r="AF29" s="208">
        <f t="shared" si="46"/>
        <v>9</v>
      </c>
      <c r="AG29" s="209">
        <f t="shared" si="47"/>
        <v>2</v>
      </c>
      <c r="AH29" s="209">
        <f t="shared" si="48"/>
        <v>8</v>
      </c>
      <c r="AI29" s="209">
        <f t="shared" si="49"/>
        <v>8</v>
      </c>
      <c r="AJ29" s="209">
        <f t="shared" si="50"/>
        <v>2</v>
      </c>
      <c r="AK29" s="209">
        <f t="shared" si="51"/>
        <v>1</v>
      </c>
      <c r="AL29" s="209">
        <f t="shared" si="52"/>
        <v>9</v>
      </c>
      <c r="AM29" s="209">
        <f t="shared" si="53"/>
        <v>9</v>
      </c>
      <c r="AN29" s="209">
        <f t="shared" si="54"/>
        <v>2</v>
      </c>
      <c r="AO29" s="209">
        <f t="shared" si="55"/>
        <v>3</v>
      </c>
      <c r="AP29" s="209">
        <f t="shared" si="56"/>
        <v>8</v>
      </c>
      <c r="AQ29" s="209">
        <f t="shared" si="57"/>
        <v>8</v>
      </c>
      <c r="AR29" s="209">
        <f t="shared" si="58"/>
        <v>10</v>
      </c>
      <c r="AS29" s="210">
        <f t="shared" si="59"/>
        <v>10</v>
      </c>
    </row>
    <row r="30" spans="1:71" s="13" customFormat="1" ht="18" customHeight="1">
      <c r="A30" s="177" t="s">
        <v>3</v>
      </c>
      <c r="B30" s="89">
        <f>input1!B30</f>
        <v>31</v>
      </c>
      <c r="C30" s="104" t="str">
        <f>input1!C30</f>
        <v>01177</v>
      </c>
      <c r="D30" s="105" t="str">
        <f>input1!D30</f>
        <v>เด็กหญิงวิกานดา  ปรายยอดประเสริฐ</v>
      </c>
      <c r="E30" s="106">
        <f>input1!E30</f>
        <v>2</v>
      </c>
      <c r="F30" s="14">
        <v>2</v>
      </c>
      <c r="G30" s="15">
        <v>2</v>
      </c>
      <c r="H30" s="15">
        <v>3</v>
      </c>
      <c r="I30" s="15">
        <v>2</v>
      </c>
      <c r="J30" s="16">
        <v>1</v>
      </c>
      <c r="K30" s="17">
        <v>1</v>
      </c>
      <c r="L30" s="15">
        <v>3</v>
      </c>
      <c r="M30" s="15">
        <v>1</v>
      </c>
      <c r="N30" s="15">
        <v>2</v>
      </c>
      <c r="O30" s="18">
        <v>1</v>
      </c>
      <c r="P30" s="14">
        <v>3</v>
      </c>
      <c r="Q30" s="15">
        <v>1</v>
      </c>
      <c r="R30" s="15">
        <v>1</v>
      </c>
      <c r="S30" s="15">
        <v>2</v>
      </c>
      <c r="T30" s="16">
        <v>1</v>
      </c>
      <c r="U30" s="17">
        <v>2</v>
      </c>
      <c r="V30" s="15">
        <v>2</v>
      </c>
      <c r="W30" s="15">
        <v>1</v>
      </c>
      <c r="X30" s="15">
        <v>1</v>
      </c>
      <c r="Y30" s="18">
        <v>2</v>
      </c>
      <c r="Z30" s="14">
        <v>2</v>
      </c>
      <c r="AA30" s="15">
        <v>1</v>
      </c>
      <c r="AB30" s="15">
        <v>2</v>
      </c>
      <c r="AC30" s="15">
        <v>2</v>
      </c>
      <c r="AD30" s="16">
        <v>2</v>
      </c>
      <c r="AE30" s="42">
        <f t="shared" si="45"/>
        <v>9</v>
      </c>
      <c r="AF30" s="75">
        <f t="shared" si="46"/>
        <v>9</v>
      </c>
      <c r="AG30" s="76">
        <f t="shared" si="47"/>
        <v>1</v>
      </c>
      <c r="AH30" s="73">
        <f t="shared" si="48"/>
        <v>5</v>
      </c>
      <c r="AI30" s="76">
        <f t="shared" si="49"/>
        <v>5</v>
      </c>
      <c r="AJ30" s="76">
        <f t="shared" si="50"/>
        <v>2</v>
      </c>
      <c r="AK30" s="76">
        <f t="shared" si="51"/>
        <v>2</v>
      </c>
      <c r="AL30" s="73">
        <f t="shared" si="52"/>
        <v>8</v>
      </c>
      <c r="AM30" s="76">
        <f t="shared" si="53"/>
        <v>8</v>
      </c>
      <c r="AN30" s="76">
        <f t="shared" si="54"/>
        <v>1</v>
      </c>
      <c r="AO30" s="76">
        <f t="shared" si="55"/>
        <v>2</v>
      </c>
      <c r="AP30" s="73">
        <f t="shared" si="56"/>
        <v>7</v>
      </c>
      <c r="AQ30" s="76">
        <f t="shared" si="57"/>
        <v>7</v>
      </c>
      <c r="AR30" s="73">
        <f t="shared" si="58"/>
        <v>10</v>
      </c>
      <c r="AS30" s="77">
        <f t="shared" si="59"/>
        <v>10</v>
      </c>
    </row>
    <row r="31" spans="1:71" s="13" customFormat="1" ht="18" customHeight="1">
      <c r="A31" s="91" t="s">
        <v>4</v>
      </c>
      <c r="B31" s="89">
        <f>input1!B31</f>
        <v>31</v>
      </c>
      <c r="C31" s="104" t="str">
        <f>input1!C31</f>
        <v>01178</v>
      </c>
      <c r="D31" s="105" t="str">
        <f>input1!D31</f>
        <v>เด็กหญิงศศิวิมล  ข่มพัด</v>
      </c>
      <c r="E31" s="106">
        <f>input1!E31</f>
        <v>2</v>
      </c>
      <c r="F31" s="14">
        <v>3</v>
      </c>
      <c r="G31" s="15">
        <v>2</v>
      </c>
      <c r="H31" s="15">
        <v>2</v>
      </c>
      <c r="I31" s="15">
        <v>3</v>
      </c>
      <c r="J31" s="16">
        <v>1</v>
      </c>
      <c r="K31" s="17">
        <v>1</v>
      </c>
      <c r="L31" s="15">
        <v>2</v>
      </c>
      <c r="M31" s="15">
        <v>3</v>
      </c>
      <c r="N31" s="15">
        <v>2</v>
      </c>
      <c r="O31" s="18">
        <v>3</v>
      </c>
      <c r="P31" s="14">
        <v>3</v>
      </c>
      <c r="Q31" s="15">
        <v>1</v>
      </c>
      <c r="R31" s="15">
        <v>2</v>
      </c>
      <c r="S31" s="15">
        <v>2</v>
      </c>
      <c r="T31" s="16">
        <v>1</v>
      </c>
      <c r="U31" s="17">
        <v>3</v>
      </c>
      <c r="V31" s="15">
        <v>3</v>
      </c>
      <c r="W31" s="15">
        <v>1</v>
      </c>
      <c r="X31" s="15">
        <v>1</v>
      </c>
      <c r="Y31" s="18">
        <v>2</v>
      </c>
      <c r="Z31" s="14">
        <v>3</v>
      </c>
      <c r="AA31" s="15">
        <v>1</v>
      </c>
      <c r="AB31" s="15">
        <v>1</v>
      </c>
      <c r="AC31" s="15">
        <v>2</v>
      </c>
      <c r="AD31" s="16">
        <v>2</v>
      </c>
      <c r="AE31" s="42">
        <f t="shared" si="45"/>
        <v>12</v>
      </c>
      <c r="AF31" s="75">
        <f t="shared" ref="AF31" si="60">IF(AE31=0,"0",AE31)</f>
        <v>12</v>
      </c>
      <c r="AG31" s="76">
        <f t="shared" ref="AG31" si="61">IF(L31=3,1,IF(L31=2,2,IF(L31=1,3)))</f>
        <v>2</v>
      </c>
      <c r="AH31" s="73">
        <f t="shared" ref="AH31" si="62">J31+AG31+Q31+W31+AA31</f>
        <v>6</v>
      </c>
      <c r="AI31" s="76">
        <f t="shared" ref="AI31" si="63">IF(AH31=0,"0",AH31)</f>
        <v>6</v>
      </c>
      <c r="AJ31" s="76">
        <f t="shared" ref="AJ31" si="64">IF(Z31=3,1,IF(Z31=2,2,IF(Z31=1,3)))</f>
        <v>1</v>
      </c>
      <c r="AK31" s="76">
        <f t="shared" ref="AK31" si="65">IF(AD31=3,1,IF(AD31=2,2,IF(AD31=1,3)))</f>
        <v>2</v>
      </c>
      <c r="AL31" s="73">
        <f t="shared" ref="AL31" si="66">G31+O31+T31+AJ31+AK31</f>
        <v>9</v>
      </c>
      <c r="AM31" s="76">
        <f t="shared" ref="AM31" si="67">IF(AL31=0,"0",AL31)</f>
        <v>9</v>
      </c>
      <c r="AN31" s="76">
        <f t="shared" ref="AN31" si="68">IF(P31=3,1,IF(P31=2,2,IF(P31=1,3)))</f>
        <v>1</v>
      </c>
      <c r="AO31" s="76">
        <f t="shared" ref="AO31" si="69">IF(S31=3,1,IF(S31=2,2,IF(S31=1,3)))</f>
        <v>2</v>
      </c>
      <c r="AP31" s="73">
        <f t="shared" ref="AP31" si="70">K31+AN31+AO31+X31+AB31</f>
        <v>6</v>
      </c>
      <c r="AQ31" s="76">
        <f t="shared" ref="AQ31" si="71">IF(AP31=0,"0",AP31)</f>
        <v>6</v>
      </c>
      <c r="AR31" s="73">
        <f t="shared" ref="AR31" si="72">F31+I31+N31+V31+Y31</f>
        <v>13</v>
      </c>
      <c r="AS31" s="77">
        <f t="shared" ref="AS31" si="73">IF(AR31=0,"0",AR31)</f>
        <v>13</v>
      </c>
    </row>
    <row r="32" spans="1:71" s="13" customFormat="1" ht="18" customHeight="1" thickBot="1">
      <c r="A32" s="177" t="s">
        <v>5</v>
      </c>
      <c r="B32" s="89">
        <f>input1!B32</f>
        <v>31</v>
      </c>
      <c r="C32" s="104" t="str">
        <f>input1!C32</f>
        <v>01179</v>
      </c>
      <c r="D32" s="105" t="str">
        <f>input1!D32</f>
        <v>เด็กหญิงศุภรัตน์  ทองอ่อน</v>
      </c>
      <c r="E32" s="106">
        <f>input1!E32</f>
        <v>2</v>
      </c>
      <c r="F32" s="232">
        <v>1</v>
      </c>
      <c r="G32" s="233">
        <v>2</v>
      </c>
      <c r="H32" s="233">
        <v>1</v>
      </c>
      <c r="I32" s="233">
        <v>2</v>
      </c>
      <c r="J32" s="234">
        <v>3</v>
      </c>
      <c r="K32" s="235">
        <v>2</v>
      </c>
      <c r="L32" s="233">
        <v>3</v>
      </c>
      <c r="M32" s="233">
        <v>3</v>
      </c>
      <c r="N32" s="233">
        <v>3</v>
      </c>
      <c r="O32" s="236">
        <v>1</v>
      </c>
      <c r="P32" s="237">
        <v>2</v>
      </c>
      <c r="Q32" s="233">
        <v>1</v>
      </c>
      <c r="R32" s="233">
        <v>1</v>
      </c>
      <c r="S32" s="233">
        <v>2</v>
      </c>
      <c r="T32" s="234">
        <v>2</v>
      </c>
      <c r="U32" s="235">
        <v>2</v>
      </c>
      <c r="V32" s="233">
        <v>3</v>
      </c>
      <c r="W32" s="233">
        <v>1</v>
      </c>
      <c r="X32" s="233">
        <v>1</v>
      </c>
      <c r="Y32" s="236">
        <v>3</v>
      </c>
      <c r="Z32" s="237">
        <v>3</v>
      </c>
      <c r="AA32" s="233">
        <v>1</v>
      </c>
      <c r="AB32" s="233">
        <v>1</v>
      </c>
      <c r="AC32" s="233">
        <v>1</v>
      </c>
      <c r="AD32" s="234">
        <v>3</v>
      </c>
      <c r="AE32" s="42">
        <f t="shared" si="45"/>
        <v>8</v>
      </c>
      <c r="AF32" s="75">
        <f t="shared" ref="AF32:AF35" si="74">IF(AE32=0,"0",AE32)</f>
        <v>8</v>
      </c>
      <c r="AG32" s="76">
        <f t="shared" ref="AG32:AG35" si="75">IF(L32=3,1,IF(L32=2,2,IF(L32=1,3)))</f>
        <v>1</v>
      </c>
      <c r="AH32" s="73">
        <f t="shared" ref="AH32:AH35" si="76">J32+AG32+Q32+W32+AA32</f>
        <v>7</v>
      </c>
      <c r="AI32" s="76">
        <f t="shared" ref="AI32:AI35" si="77">IF(AH32=0,"0",AH32)</f>
        <v>7</v>
      </c>
      <c r="AJ32" s="76">
        <f t="shared" ref="AJ32:AJ35" si="78">IF(Z32=3,1,IF(Z32=2,2,IF(Z32=1,3)))</f>
        <v>1</v>
      </c>
      <c r="AK32" s="76">
        <f t="shared" ref="AK32:AK35" si="79">IF(AD32=3,1,IF(AD32=2,2,IF(AD32=1,3)))</f>
        <v>1</v>
      </c>
      <c r="AL32" s="73">
        <f t="shared" ref="AL32:AL35" si="80">G32+O32+T32+AJ32+AK32</f>
        <v>7</v>
      </c>
      <c r="AM32" s="76">
        <f t="shared" ref="AM32:AM35" si="81">IF(AL32=0,"0",AL32)</f>
        <v>7</v>
      </c>
      <c r="AN32" s="76">
        <f t="shared" ref="AN32:AN35" si="82">IF(P32=3,1,IF(P32=2,2,IF(P32=1,3)))</f>
        <v>2</v>
      </c>
      <c r="AO32" s="76">
        <f t="shared" ref="AO32:AO35" si="83">IF(S32=3,1,IF(S32=2,2,IF(S32=1,3)))</f>
        <v>2</v>
      </c>
      <c r="AP32" s="73">
        <f t="shared" ref="AP32:AP35" si="84">K32+AN32+AO32+X32+AB32</f>
        <v>8</v>
      </c>
      <c r="AQ32" s="76">
        <f t="shared" ref="AQ32:AQ35" si="85">IF(AP32=0,"0",AP32)</f>
        <v>8</v>
      </c>
      <c r="AR32" s="73">
        <f t="shared" ref="AR32:AR35" si="86">F32+I32+N32+V32+Y32</f>
        <v>12</v>
      </c>
      <c r="AS32" s="77">
        <f t="shared" ref="AS32:AS35" si="87">IF(AR32=0,"0",AR32)</f>
        <v>12</v>
      </c>
    </row>
    <row r="33" spans="1:45" s="13" customFormat="1" ht="18" customHeight="1">
      <c r="A33" s="91" t="s">
        <v>6</v>
      </c>
      <c r="B33" s="89">
        <f>input1!B33</f>
        <v>31</v>
      </c>
      <c r="C33" s="104" t="str">
        <f>input1!C33</f>
        <v>01180</v>
      </c>
      <c r="D33" s="105" t="str">
        <f>input1!D33</f>
        <v>เด็กหญิงอรพรรณ  เลาคำ</v>
      </c>
      <c r="E33" s="106">
        <f>input1!E33</f>
        <v>2</v>
      </c>
      <c r="F33" s="45">
        <v>3</v>
      </c>
      <c r="G33" s="46">
        <v>2</v>
      </c>
      <c r="H33" s="46">
        <v>1</v>
      </c>
      <c r="I33" s="46">
        <v>2</v>
      </c>
      <c r="J33" s="47">
        <v>1</v>
      </c>
      <c r="K33" s="48">
        <v>1</v>
      </c>
      <c r="L33" s="46">
        <v>1</v>
      </c>
      <c r="M33" s="46">
        <v>1</v>
      </c>
      <c r="N33" s="46">
        <v>1</v>
      </c>
      <c r="O33" s="49">
        <v>1</v>
      </c>
      <c r="P33" s="50">
        <v>2</v>
      </c>
      <c r="Q33" s="46">
        <v>1</v>
      </c>
      <c r="R33" s="46">
        <v>1</v>
      </c>
      <c r="S33" s="46">
        <v>2</v>
      </c>
      <c r="T33" s="47">
        <v>1</v>
      </c>
      <c r="U33" s="48">
        <v>2</v>
      </c>
      <c r="V33" s="46">
        <v>2</v>
      </c>
      <c r="W33" s="46">
        <v>1</v>
      </c>
      <c r="X33" s="46">
        <v>1</v>
      </c>
      <c r="Y33" s="49">
        <v>2</v>
      </c>
      <c r="Z33" s="50">
        <v>3</v>
      </c>
      <c r="AA33" s="46">
        <v>2</v>
      </c>
      <c r="AB33" s="46">
        <v>2</v>
      </c>
      <c r="AC33" s="46">
        <v>1</v>
      </c>
      <c r="AD33" s="47">
        <v>2</v>
      </c>
      <c r="AE33" s="42">
        <f t="shared" si="45"/>
        <v>6</v>
      </c>
      <c r="AF33" s="75">
        <f t="shared" si="74"/>
        <v>6</v>
      </c>
      <c r="AG33" s="76">
        <f t="shared" si="75"/>
        <v>3</v>
      </c>
      <c r="AH33" s="73">
        <f t="shared" si="76"/>
        <v>8</v>
      </c>
      <c r="AI33" s="76">
        <f t="shared" si="77"/>
        <v>8</v>
      </c>
      <c r="AJ33" s="76">
        <f t="shared" si="78"/>
        <v>1</v>
      </c>
      <c r="AK33" s="76">
        <f t="shared" si="79"/>
        <v>2</v>
      </c>
      <c r="AL33" s="73">
        <f t="shared" si="80"/>
        <v>7</v>
      </c>
      <c r="AM33" s="76">
        <f t="shared" si="81"/>
        <v>7</v>
      </c>
      <c r="AN33" s="76">
        <f t="shared" si="82"/>
        <v>2</v>
      </c>
      <c r="AO33" s="76">
        <f t="shared" si="83"/>
        <v>2</v>
      </c>
      <c r="AP33" s="73">
        <f t="shared" si="84"/>
        <v>8</v>
      </c>
      <c r="AQ33" s="76">
        <f t="shared" si="85"/>
        <v>8</v>
      </c>
      <c r="AR33" s="73">
        <f t="shared" si="86"/>
        <v>10</v>
      </c>
      <c r="AS33" s="77">
        <f t="shared" si="87"/>
        <v>10</v>
      </c>
    </row>
    <row r="34" spans="1:45" s="13" customFormat="1" ht="18" customHeight="1">
      <c r="A34" s="177" t="s">
        <v>7</v>
      </c>
      <c r="B34" s="89">
        <f>input1!B34</f>
        <v>31</v>
      </c>
      <c r="C34" s="104" t="str">
        <f>input1!C34</f>
        <v>01311</v>
      </c>
      <c r="D34" s="105" t="str">
        <f>input1!D34</f>
        <v>เด็กหญิงนลินี  พูกันแก้ว</v>
      </c>
      <c r="E34" s="106">
        <f>input1!E34</f>
        <v>2</v>
      </c>
      <c r="F34" s="30">
        <v>3</v>
      </c>
      <c r="G34" s="31">
        <v>2</v>
      </c>
      <c r="H34" s="31">
        <v>1</v>
      </c>
      <c r="I34" s="31">
        <v>2</v>
      </c>
      <c r="J34" s="32">
        <v>2</v>
      </c>
      <c r="K34" s="33">
        <v>1</v>
      </c>
      <c r="L34" s="31">
        <v>1</v>
      </c>
      <c r="M34" s="31">
        <v>2</v>
      </c>
      <c r="N34" s="31">
        <v>3</v>
      </c>
      <c r="O34" s="34">
        <v>1</v>
      </c>
      <c r="P34" s="35">
        <v>3</v>
      </c>
      <c r="Q34" s="31">
        <v>1</v>
      </c>
      <c r="R34" s="31">
        <v>1</v>
      </c>
      <c r="S34" s="31">
        <v>2</v>
      </c>
      <c r="T34" s="32">
        <v>2</v>
      </c>
      <c r="U34" s="33">
        <v>2</v>
      </c>
      <c r="V34" s="31">
        <v>1</v>
      </c>
      <c r="W34" s="31">
        <v>1</v>
      </c>
      <c r="X34" s="31">
        <v>2</v>
      </c>
      <c r="Y34" s="34">
        <v>2</v>
      </c>
      <c r="Z34" s="35">
        <v>1</v>
      </c>
      <c r="AA34" s="31">
        <v>2</v>
      </c>
      <c r="AB34" s="31">
        <v>2</v>
      </c>
      <c r="AC34" s="31">
        <v>1</v>
      </c>
      <c r="AD34" s="32">
        <v>2</v>
      </c>
      <c r="AE34" s="42">
        <f t="shared" si="45"/>
        <v>7</v>
      </c>
      <c r="AF34" s="75">
        <f t="shared" si="74"/>
        <v>7</v>
      </c>
      <c r="AG34" s="76">
        <f t="shared" si="75"/>
        <v>3</v>
      </c>
      <c r="AH34" s="73">
        <f t="shared" si="76"/>
        <v>9</v>
      </c>
      <c r="AI34" s="76">
        <f t="shared" si="77"/>
        <v>9</v>
      </c>
      <c r="AJ34" s="76">
        <f t="shared" si="78"/>
        <v>3</v>
      </c>
      <c r="AK34" s="76">
        <f t="shared" si="79"/>
        <v>2</v>
      </c>
      <c r="AL34" s="73">
        <f t="shared" si="80"/>
        <v>10</v>
      </c>
      <c r="AM34" s="76">
        <f t="shared" si="81"/>
        <v>10</v>
      </c>
      <c r="AN34" s="76">
        <f t="shared" si="82"/>
        <v>1</v>
      </c>
      <c r="AO34" s="76">
        <f t="shared" si="83"/>
        <v>2</v>
      </c>
      <c r="AP34" s="73">
        <f t="shared" si="84"/>
        <v>8</v>
      </c>
      <c r="AQ34" s="76">
        <f t="shared" si="85"/>
        <v>8</v>
      </c>
      <c r="AR34" s="73">
        <f t="shared" si="86"/>
        <v>11</v>
      </c>
      <c r="AS34" s="77">
        <f t="shared" si="87"/>
        <v>11</v>
      </c>
    </row>
    <row r="35" spans="1:45" s="13" customFormat="1" ht="18" customHeight="1">
      <c r="A35" s="91" t="s">
        <v>8</v>
      </c>
      <c r="B35" s="89">
        <f>input1!B35</f>
        <v>31</v>
      </c>
      <c r="C35" s="104">
        <f>input1!C35</f>
        <v>0</v>
      </c>
      <c r="D35" s="105" t="str">
        <f>input1!D35</f>
        <v>เด็กหญิงทรายแก้ว   ภูริบริบูรณ์</v>
      </c>
      <c r="E35" s="106">
        <f>input1!E35</f>
        <v>2</v>
      </c>
      <c r="F35" s="30">
        <v>3</v>
      </c>
      <c r="G35" s="31">
        <v>2</v>
      </c>
      <c r="H35" s="31">
        <v>1</v>
      </c>
      <c r="I35" s="31">
        <v>2</v>
      </c>
      <c r="J35" s="32">
        <v>2</v>
      </c>
      <c r="K35" s="33">
        <v>1</v>
      </c>
      <c r="L35" s="31">
        <v>1</v>
      </c>
      <c r="M35" s="31">
        <v>2</v>
      </c>
      <c r="N35" s="31">
        <v>3</v>
      </c>
      <c r="O35" s="34">
        <v>1</v>
      </c>
      <c r="P35" s="35">
        <v>3</v>
      </c>
      <c r="Q35" s="31">
        <v>1</v>
      </c>
      <c r="R35" s="31">
        <v>2</v>
      </c>
      <c r="S35" s="31">
        <v>2</v>
      </c>
      <c r="T35" s="32">
        <v>2</v>
      </c>
      <c r="U35" s="33">
        <v>2</v>
      </c>
      <c r="V35" s="31">
        <v>1</v>
      </c>
      <c r="W35" s="31">
        <v>1</v>
      </c>
      <c r="X35" s="31">
        <v>2</v>
      </c>
      <c r="Y35" s="34">
        <v>2</v>
      </c>
      <c r="Z35" s="35">
        <v>1</v>
      </c>
      <c r="AA35" s="31">
        <v>2</v>
      </c>
      <c r="AB35" s="31">
        <v>2</v>
      </c>
      <c r="AC35" s="31">
        <v>1</v>
      </c>
      <c r="AD35" s="32">
        <v>2</v>
      </c>
      <c r="AE35" s="42">
        <f t="shared" si="45"/>
        <v>8</v>
      </c>
      <c r="AF35" s="75">
        <f t="shared" si="74"/>
        <v>8</v>
      </c>
      <c r="AG35" s="76">
        <f t="shared" si="75"/>
        <v>3</v>
      </c>
      <c r="AH35" s="73">
        <f t="shared" si="76"/>
        <v>9</v>
      </c>
      <c r="AI35" s="76">
        <f t="shared" si="77"/>
        <v>9</v>
      </c>
      <c r="AJ35" s="76">
        <f t="shared" si="78"/>
        <v>3</v>
      </c>
      <c r="AK35" s="76">
        <f t="shared" si="79"/>
        <v>2</v>
      </c>
      <c r="AL35" s="73">
        <f t="shared" si="80"/>
        <v>10</v>
      </c>
      <c r="AM35" s="76">
        <f t="shared" si="81"/>
        <v>10</v>
      </c>
      <c r="AN35" s="76">
        <f t="shared" si="82"/>
        <v>1</v>
      </c>
      <c r="AO35" s="76">
        <f t="shared" si="83"/>
        <v>2</v>
      </c>
      <c r="AP35" s="73">
        <f t="shared" si="84"/>
        <v>8</v>
      </c>
      <c r="AQ35" s="76">
        <f t="shared" si="85"/>
        <v>8</v>
      </c>
      <c r="AR35" s="73">
        <f t="shared" si="86"/>
        <v>11</v>
      </c>
      <c r="AS35" s="77">
        <f t="shared" si="87"/>
        <v>11</v>
      </c>
    </row>
    <row r="36" spans="1:45" s="13" customFormat="1" ht="18" customHeight="1" thickBot="1">
      <c r="A36" s="181"/>
      <c r="B36" s="90"/>
      <c r="C36" s="107"/>
      <c r="D36" s="108"/>
      <c r="E36" s="109"/>
      <c r="F36" s="36"/>
      <c r="G36" s="37"/>
      <c r="H36" s="37"/>
      <c r="I36" s="37"/>
      <c r="J36" s="38"/>
      <c r="K36" s="43"/>
      <c r="L36" s="37"/>
      <c r="M36" s="37"/>
      <c r="N36" s="37"/>
      <c r="O36" s="44"/>
      <c r="P36" s="39"/>
      <c r="Q36" s="37"/>
      <c r="R36" s="37"/>
      <c r="S36" s="37"/>
      <c r="T36" s="38"/>
      <c r="U36" s="43"/>
      <c r="V36" s="37"/>
      <c r="W36" s="37"/>
      <c r="X36" s="37"/>
      <c r="Y36" s="44"/>
      <c r="Z36" s="39"/>
      <c r="AA36" s="37"/>
      <c r="AB36" s="37"/>
      <c r="AC36" s="37"/>
      <c r="AD36" s="38"/>
      <c r="AE36" s="42"/>
      <c r="AF36" s="75" t="str">
        <f t="shared" ref="AF36" si="88">IF(AE36=0,"0",AE36)</f>
        <v>0</v>
      </c>
      <c r="AG36" s="76" t="b">
        <f t="shared" ref="AG36" si="89">IF(L36=3,1,IF(L36=2,2,IF(L36=1,3)))</f>
        <v>0</v>
      </c>
      <c r="AH36" s="73">
        <f t="shared" ref="AH36" si="90">J36+AG36+Q36+W36+AA36</f>
        <v>0</v>
      </c>
      <c r="AI36" s="76" t="str">
        <f t="shared" ref="AI36" si="91">IF(AH36=0,"0",AH36)</f>
        <v>0</v>
      </c>
      <c r="AJ36" s="76" t="b">
        <f t="shared" ref="AJ36" si="92">IF(Z36=3,1,IF(Z36=2,2,IF(Z36=1,3)))</f>
        <v>0</v>
      </c>
      <c r="AK36" s="76" t="b">
        <f t="shared" ref="AK36" si="93">IF(AD36=3,1,IF(AD36=2,2,IF(AD36=1,3)))</f>
        <v>0</v>
      </c>
      <c r="AL36" s="73">
        <f t="shared" ref="AL36" si="94">G36+O36+T36+AJ36+AK36</f>
        <v>0</v>
      </c>
      <c r="AM36" s="76" t="str">
        <f t="shared" ref="AM36" si="95">IF(AL36=0,"0",AL36)</f>
        <v>0</v>
      </c>
      <c r="AN36" s="76" t="b">
        <f t="shared" ref="AN36" si="96">IF(P36=3,1,IF(P36=2,2,IF(P36=1,3)))</f>
        <v>0</v>
      </c>
      <c r="AO36" s="76" t="b">
        <f t="shared" ref="AO36" si="97">IF(S36=3,1,IF(S36=2,2,IF(S36=1,3)))</f>
        <v>0</v>
      </c>
      <c r="AP36" s="73">
        <f t="shared" ref="AP36" si="98">K36+AN36+AO36+X36+AB36</f>
        <v>0</v>
      </c>
      <c r="AQ36" s="76" t="str">
        <f t="shared" ref="AQ36" si="99">IF(AP36=0,"0",AP36)</f>
        <v>0</v>
      </c>
      <c r="AR36" s="73">
        <f t="shared" ref="AR36" si="100">F36+I36+N36+V36+Y36</f>
        <v>0</v>
      </c>
      <c r="AS36" s="77" t="str">
        <f t="shared" ref="AS36" si="101">IF(AR36=0,"0",AR36)</f>
        <v>0</v>
      </c>
    </row>
    <row r="37" spans="1:45" ht="21" thickBot="1"/>
    <row r="38" spans="1:45" ht="27" thickBot="1">
      <c r="D38" s="101" t="s">
        <v>55</v>
      </c>
      <c r="E38" s="102"/>
      <c r="F38" s="102"/>
      <c r="G38" s="102"/>
      <c r="H38" s="102"/>
      <c r="I38" s="102"/>
      <c r="J38" s="103"/>
    </row>
    <row r="40" spans="1:45">
      <c r="D40" s="188"/>
    </row>
  </sheetData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honeticPr fontId="0" type="noConversion"/>
  <printOptions horizontalCentered="1"/>
  <pageMargins left="0.32" right="0.27" top="0.98425196850393704" bottom="0.98425196850393704" header="0.51181102362204722" footer="0.51181102362204722"/>
  <pageSetup paperSize="9" orientation="landscape" r:id="rId1"/>
  <headerFooter alignWithMargins="0"/>
  <rowBreaks count="2" manualBreakCount="2">
    <brk id="26" max="44" man="1"/>
    <brk id="3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46"/>
  <sheetViews>
    <sheetView view="pageBreakPreview" zoomScaleNormal="100" zoomScaleSheetLayoutView="100" workbookViewId="0">
      <selection activeCell="A32" sqref="A32:XFD32"/>
    </sheetView>
  </sheetViews>
  <sheetFormatPr defaultRowHeight="20.25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customWidth="1"/>
    <col min="8" max="8" width="13.5703125" style="2" customWidth="1"/>
    <col min="9" max="9" width="4.42578125" style="2" customWidth="1"/>
    <col min="10" max="10" width="13.5703125" style="2" customWidth="1"/>
    <col min="11" max="11" width="4.42578125" style="2" customWidth="1"/>
    <col min="12" max="12" width="13.5703125" style="2" customWidth="1"/>
    <col min="13" max="13" width="4.42578125" style="2" customWidth="1"/>
    <col min="14" max="14" width="13.5703125" style="2" customWidth="1"/>
    <col min="15" max="15" width="4.42578125" style="2" customWidth="1"/>
    <col min="16" max="16" width="13.5703125" style="2" customWidth="1"/>
    <col min="17" max="17" width="6.140625" style="2" hidden="1" customWidth="1"/>
    <col min="18" max="18" width="4" style="2" customWidth="1"/>
    <col min="19" max="19" width="14.28515625" style="2" customWidth="1"/>
    <col min="20" max="16384" width="9.140625" style="2"/>
  </cols>
  <sheetData>
    <row r="1" spans="1:19" ht="21.75" customHeight="1" thickBot="1">
      <c r="A1" s="274" t="s">
        <v>26</v>
      </c>
      <c r="B1" s="275"/>
      <c r="C1" s="275"/>
      <c r="D1" s="275"/>
      <c r="E1" s="275"/>
      <c r="F1" s="276"/>
      <c r="G1" s="256" t="s">
        <v>43</v>
      </c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8"/>
    </row>
    <row r="2" spans="1:19" ht="22.5" customHeight="1" thickBot="1">
      <c r="A2" s="271" t="str">
        <f>input1!A2</f>
        <v>ชั้นมัธยมศึกษาปีที่ 3/1</v>
      </c>
      <c r="B2" s="272"/>
      <c r="C2" s="272"/>
      <c r="D2" s="272"/>
      <c r="E2" s="272"/>
      <c r="F2" s="273"/>
      <c r="G2" s="256" t="s">
        <v>37</v>
      </c>
      <c r="H2" s="258"/>
      <c r="I2" s="277" t="s">
        <v>38</v>
      </c>
      <c r="J2" s="277"/>
      <c r="K2" s="256" t="s">
        <v>39</v>
      </c>
      <c r="L2" s="258"/>
      <c r="M2" s="277" t="s">
        <v>40</v>
      </c>
      <c r="N2" s="277"/>
      <c r="O2" s="256" t="s">
        <v>41</v>
      </c>
      <c r="P2" s="258"/>
      <c r="Q2" s="176"/>
      <c r="R2" s="256" t="s">
        <v>42</v>
      </c>
      <c r="S2" s="258"/>
    </row>
    <row r="3" spans="1:19" ht="21.75" thickBot="1">
      <c r="A3" s="86" t="s">
        <v>21</v>
      </c>
      <c r="B3" s="87" t="s">
        <v>20</v>
      </c>
      <c r="C3" s="88" t="s">
        <v>22</v>
      </c>
      <c r="D3" s="87" t="s">
        <v>23</v>
      </c>
      <c r="E3" s="88" t="s">
        <v>24</v>
      </c>
      <c r="F3" s="111" t="s">
        <v>24</v>
      </c>
      <c r="G3" s="112" t="s">
        <v>35</v>
      </c>
      <c r="H3" s="113" t="s">
        <v>36</v>
      </c>
      <c r="I3" s="112" t="s">
        <v>35</v>
      </c>
      <c r="J3" s="114" t="s">
        <v>36</v>
      </c>
      <c r="K3" s="115" t="s">
        <v>35</v>
      </c>
      <c r="L3" s="113" t="s">
        <v>36</v>
      </c>
      <c r="M3" s="112" t="s">
        <v>35</v>
      </c>
      <c r="N3" s="114" t="s">
        <v>36</v>
      </c>
      <c r="O3" s="115" t="s">
        <v>35</v>
      </c>
      <c r="P3" s="116" t="s">
        <v>36</v>
      </c>
      <c r="Q3" s="117"/>
      <c r="R3" s="148" t="s">
        <v>35</v>
      </c>
      <c r="S3" s="87" t="s">
        <v>36</v>
      </c>
    </row>
    <row r="4" spans="1:19" s="13" customFormat="1" ht="18" customHeight="1">
      <c r="A4" s="177" t="s">
        <v>66</v>
      </c>
      <c r="B4" s="89">
        <f>input1!B4</f>
        <v>31</v>
      </c>
      <c r="C4" s="104" t="str">
        <f>input1!C4</f>
        <v>01144</v>
      </c>
      <c r="D4" s="105" t="str">
        <f>input1!D4</f>
        <v>เด็กชายเจมส์พล  ศรีอินทร์</v>
      </c>
      <c r="E4" s="106">
        <f>input1!E4</f>
        <v>1</v>
      </c>
      <c r="F4" s="118" t="str">
        <f>IF(E4=1,"ชาย",IF(E4=2,"หญิง","-"))</f>
        <v>ชาย</v>
      </c>
      <c r="G4" s="119">
        <f>input1!AF4</f>
        <v>7</v>
      </c>
      <c r="H4" s="122" t="str">
        <f>IF(G4&gt;10,"เสี่ยง/มีปัญหา","ปกติ")</f>
        <v>ปกติ</v>
      </c>
      <c r="I4" s="121">
        <f>input1!AI4</f>
        <v>8</v>
      </c>
      <c r="J4" s="122" t="str">
        <f>IF(I4&gt;9,"เสี่ยง/มีปัญหา","ปกติ")</f>
        <v>ปกติ</v>
      </c>
      <c r="K4" s="119">
        <f>input1!AM4</f>
        <v>7</v>
      </c>
      <c r="L4" s="122" t="str">
        <f>IF(K4&gt;10,"เสี่ยง/มีปัญหา","ปกติ")</f>
        <v>ปกติ</v>
      </c>
      <c r="M4" s="121">
        <f>input1!AQ4</f>
        <v>7</v>
      </c>
      <c r="N4" s="122" t="str">
        <f>IF(M4&gt;9,"เสี่ยง/มีปัญหา","ปกติ")</f>
        <v>ปกติ</v>
      </c>
      <c r="O4" s="119">
        <f>input1!AS4</f>
        <v>9</v>
      </c>
      <c r="P4" s="123" t="str">
        <f>IF(O4&gt;10,"มีจุดแข็ง","ไม่มีจุดแข็ง")</f>
        <v>ไม่มีจุดแข็ง</v>
      </c>
      <c r="Q4" s="120">
        <f>G4+I4+K4+M4+O4</f>
        <v>38</v>
      </c>
      <c r="R4" s="145">
        <f>IF(Q4&lt;1,"-",Q4)</f>
        <v>38</v>
      </c>
      <c r="S4" s="137" t="str">
        <f>IF(R4&gt;48,"เสี่ยง/มีปัญหา","ปกติ")</f>
        <v>ปกติ</v>
      </c>
    </row>
    <row r="5" spans="1:19" s="13" customFormat="1" ht="18" customHeight="1">
      <c r="A5" s="91" t="s">
        <v>67</v>
      </c>
      <c r="B5" s="89">
        <f>input1!B5</f>
        <v>31</v>
      </c>
      <c r="C5" s="104" t="str">
        <f>input1!C5</f>
        <v>01146</v>
      </c>
      <c r="D5" s="105" t="str">
        <f>input1!D5</f>
        <v>เด็กชายธนวัฒน์  พันธ์เกตุกิจ</v>
      </c>
      <c r="E5" s="106">
        <f>input1!E5</f>
        <v>1</v>
      </c>
      <c r="F5" s="124" t="str">
        <f t="shared" ref="F5:F44" si="0">IF(E5=1,"ชาย",IF(E5=2,"หญิง","-"))</f>
        <v>ชาย</v>
      </c>
      <c r="G5" s="125">
        <f>input1!AF5</f>
        <v>10</v>
      </c>
      <c r="H5" s="122" t="str">
        <f t="shared" ref="H5:H44" si="1">IF(G5&gt;10,"เสี่ยง/มีปัญหา","ปกติ")</f>
        <v>ปกติ</v>
      </c>
      <c r="I5" s="127">
        <f>input1!AI5</f>
        <v>12</v>
      </c>
      <c r="J5" s="122" t="str">
        <f t="shared" ref="J5:J44" si="2">IF(I5&gt;9,"เสี่ยง/มีปัญหา","ปกติ")</f>
        <v>เสี่ยง/มีปัญหา</v>
      </c>
      <c r="K5" s="125">
        <f>input1!AM5</f>
        <v>9</v>
      </c>
      <c r="L5" s="122" t="str">
        <f t="shared" ref="L5:L44" si="3">IF(K5&gt;10,"เสี่ยง/มีปัญหา","ปกติ")</f>
        <v>ปกติ</v>
      </c>
      <c r="M5" s="127">
        <f>input1!AQ5</f>
        <v>5</v>
      </c>
      <c r="N5" s="122" t="str">
        <f t="shared" ref="N5:N44" si="4">IF(M5&gt;9,"เสี่ยง/มีปัญหา","ปกติ")</f>
        <v>ปกติ</v>
      </c>
      <c r="O5" s="125">
        <f>input1!AS5</f>
        <v>10</v>
      </c>
      <c r="P5" s="123" t="str">
        <f t="shared" ref="P5:P44" si="5">IF(O5&gt;10,"มีจุดแข็ง","ไม่มีจุดแข็ง")</f>
        <v>ไม่มีจุดแข็ง</v>
      </c>
      <c r="Q5" s="126">
        <f t="shared" ref="Q5:Q42" si="6">G5+I5+K5+M5+O5</f>
        <v>46</v>
      </c>
      <c r="R5" s="146">
        <f t="shared" ref="R5:R44" si="7">IF(Q5&lt;1,"-",Q5)</f>
        <v>46</v>
      </c>
      <c r="S5" s="137" t="str">
        <f t="shared" ref="S5:S44" si="8">IF(R5&gt;48,"เสี่ยง/มีปัญหา","ปกติ")</f>
        <v>ปกติ</v>
      </c>
    </row>
    <row r="6" spans="1:19" s="13" customFormat="1" ht="18" customHeight="1">
      <c r="A6" s="178" t="s">
        <v>68</v>
      </c>
      <c r="B6" s="89">
        <f>input1!B6</f>
        <v>31</v>
      </c>
      <c r="C6" s="104" t="str">
        <f>input1!C6</f>
        <v>01147</v>
      </c>
      <c r="D6" s="105" t="str">
        <f>input1!D6</f>
        <v>เด็กชายธนากร  เขียวเล็ก</v>
      </c>
      <c r="E6" s="106">
        <f>input1!E6</f>
        <v>1</v>
      </c>
      <c r="F6" s="124" t="str">
        <f t="shared" si="0"/>
        <v>ชาย</v>
      </c>
      <c r="G6" s="125">
        <f>input1!AF6</f>
        <v>8</v>
      </c>
      <c r="H6" s="122" t="str">
        <f t="shared" si="1"/>
        <v>ปกติ</v>
      </c>
      <c r="I6" s="127">
        <f>input1!AI6</f>
        <v>7</v>
      </c>
      <c r="J6" s="122" t="str">
        <f t="shared" si="2"/>
        <v>ปกติ</v>
      </c>
      <c r="K6" s="125">
        <f>input1!AM6</f>
        <v>8</v>
      </c>
      <c r="L6" s="122" t="str">
        <f t="shared" si="3"/>
        <v>ปกติ</v>
      </c>
      <c r="M6" s="127">
        <f>input1!AQ6</f>
        <v>9</v>
      </c>
      <c r="N6" s="122" t="str">
        <f t="shared" si="4"/>
        <v>ปกติ</v>
      </c>
      <c r="O6" s="125">
        <f>input1!AS6</f>
        <v>8</v>
      </c>
      <c r="P6" s="123" t="str">
        <f t="shared" si="5"/>
        <v>ไม่มีจุดแข็ง</v>
      </c>
      <c r="Q6" s="126">
        <f t="shared" si="6"/>
        <v>40</v>
      </c>
      <c r="R6" s="146">
        <f t="shared" si="7"/>
        <v>40</v>
      </c>
      <c r="S6" s="137" t="str">
        <f t="shared" si="8"/>
        <v>ปกติ</v>
      </c>
    </row>
    <row r="7" spans="1:19" s="13" customFormat="1" ht="18" customHeight="1">
      <c r="A7" s="179" t="s">
        <v>69</v>
      </c>
      <c r="B7" s="89">
        <f>input1!B7</f>
        <v>31</v>
      </c>
      <c r="C7" s="104" t="str">
        <f>input1!C7</f>
        <v>01148</v>
      </c>
      <c r="D7" s="105" t="str">
        <f>input1!D7</f>
        <v>เด็กชายธีระวัฒน์  คุ้มวงษ์</v>
      </c>
      <c r="E7" s="106">
        <f>input1!E7</f>
        <v>1</v>
      </c>
      <c r="F7" s="124" t="str">
        <f t="shared" si="0"/>
        <v>ชาย</v>
      </c>
      <c r="G7" s="125" t="str">
        <f>input1!AF7</f>
        <v>0</v>
      </c>
      <c r="H7" s="122" t="str">
        <f t="shared" si="1"/>
        <v>เสี่ยง/มีปัญหา</v>
      </c>
      <c r="I7" s="127" t="str">
        <f>input1!AI7</f>
        <v>0</v>
      </c>
      <c r="J7" s="122" t="str">
        <f t="shared" si="2"/>
        <v>เสี่ยง/มีปัญหา</v>
      </c>
      <c r="K7" s="125" t="str">
        <f>input1!AM7</f>
        <v>0</v>
      </c>
      <c r="L7" s="122" t="str">
        <f t="shared" si="3"/>
        <v>เสี่ยง/มีปัญหา</v>
      </c>
      <c r="M7" s="127" t="str">
        <f>input1!AQ7</f>
        <v>0</v>
      </c>
      <c r="N7" s="122" t="str">
        <f t="shared" si="4"/>
        <v>เสี่ยง/มีปัญหา</v>
      </c>
      <c r="O7" s="125" t="str">
        <f>input1!AS7</f>
        <v>0</v>
      </c>
      <c r="P7" s="123" t="str">
        <f t="shared" si="5"/>
        <v>มีจุดแข็ง</v>
      </c>
      <c r="Q7" s="126">
        <f t="shared" si="6"/>
        <v>0</v>
      </c>
      <c r="R7" s="146" t="str">
        <f t="shared" si="7"/>
        <v>-</v>
      </c>
      <c r="S7" s="137" t="str">
        <f t="shared" si="8"/>
        <v>เสี่ยง/มีปัญหา</v>
      </c>
    </row>
    <row r="8" spans="1:19" s="13" customFormat="1" ht="18" customHeight="1" thickBot="1">
      <c r="A8" s="180" t="s">
        <v>70</v>
      </c>
      <c r="B8" s="90">
        <f>input1!B8</f>
        <v>31</v>
      </c>
      <c r="C8" s="128" t="str">
        <f>input1!C8</f>
        <v>01149</v>
      </c>
      <c r="D8" s="129" t="str">
        <f>input1!D8</f>
        <v>เด็กชายนวพล  นวลจันทร์</v>
      </c>
      <c r="E8" s="130">
        <f>input1!E8</f>
        <v>1</v>
      </c>
      <c r="F8" s="131" t="str">
        <f t="shared" si="0"/>
        <v>ชาย</v>
      </c>
      <c r="G8" s="132">
        <f>input1!AF8</f>
        <v>6</v>
      </c>
      <c r="H8" s="135" t="str">
        <f t="shared" si="1"/>
        <v>ปกติ</v>
      </c>
      <c r="I8" s="134">
        <f>input1!AI8</f>
        <v>7</v>
      </c>
      <c r="J8" s="135" t="str">
        <f t="shared" si="2"/>
        <v>ปกติ</v>
      </c>
      <c r="K8" s="132">
        <f>input1!AM8</f>
        <v>6</v>
      </c>
      <c r="L8" s="135" t="str">
        <f t="shared" si="3"/>
        <v>ปกติ</v>
      </c>
      <c r="M8" s="134">
        <f>input1!AQ8</f>
        <v>9</v>
      </c>
      <c r="N8" s="135" t="str">
        <f t="shared" si="4"/>
        <v>ปกติ</v>
      </c>
      <c r="O8" s="132">
        <f>input1!AS8</f>
        <v>9</v>
      </c>
      <c r="P8" s="136" t="str">
        <f t="shared" si="5"/>
        <v>ไม่มีจุดแข็ง</v>
      </c>
      <c r="Q8" s="133">
        <f t="shared" si="6"/>
        <v>37</v>
      </c>
      <c r="R8" s="147">
        <f t="shared" si="7"/>
        <v>37</v>
      </c>
      <c r="S8" s="131" t="str">
        <f t="shared" si="8"/>
        <v>ปกติ</v>
      </c>
    </row>
    <row r="9" spans="1:19" s="13" customFormat="1" ht="18" customHeight="1">
      <c r="A9" s="177" t="s">
        <v>71</v>
      </c>
      <c r="B9" s="89">
        <f>input1!B9</f>
        <v>31</v>
      </c>
      <c r="C9" s="104" t="str">
        <f>input1!C9</f>
        <v>01150</v>
      </c>
      <c r="D9" s="105" t="str">
        <f>input1!D9</f>
        <v>เด็กชายนัฐวีร์  เอี่ยวพ่วง</v>
      </c>
      <c r="E9" s="106">
        <f>input1!E9</f>
        <v>1</v>
      </c>
      <c r="F9" s="137" t="str">
        <f t="shared" si="0"/>
        <v>ชาย</v>
      </c>
      <c r="G9" s="119">
        <f>input1!AF9</f>
        <v>7</v>
      </c>
      <c r="H9" s="122" t="str">
        <f t="shared" si="1"/>
        <v>ปกติ</v>
      </c>
      <c r="I9" s="121">
        <f>input1!AI9</f>
        <v>7</v>
      </c>
      <c r="J9" s="122" t="str">
        <f t="shared" si="2"/>
        <v>ปกติ</v>
      </c>
      <c r="K9" s="119">
        <f>input1!AM9</f>
        <v>8</v>
      </c>
      <c r="L9" s="122" t="str">
        <f t="shared" si="3"/>
        <v>ปกติ</v>
      </c>
      <c r="M9" s="121">
        <f>input1!AQ9</f>
        <v>7</v>
      </c>
      <c r="N9" s="122" t="str">
        <f t="shared" si="4"/>
        <v>ปกติ</v>
      </c>
      <c r="O9" s="119">
        <f>input1!AS9</f>
        <v>12</v>
      </c>
      <c r="P9" s="123" t="str">
        <f t="shared" si="5"/>
        <v>มีจุดแข็ง</v>
      </c>
      <c r="Q9" s="120">
        <f t="shared" si="6"/>
        <v>41</v>
      </c>
      <c r="R9" s="145">
        <f t="shared" si="7"/>
        <v>41</v>
      </c>
      <c r="S9" s="137" t="str">
        <f t="shared" si="8"/>
        <v>ปกติ</v>
      </c>
    </row>
    <row r="10" spans="1:19" s="13" customFormat="1" ht="18" customHeight="1">
      <c r="A10" s="91" t="s">
        <v>72</v>
      </c>
      <c r="B10" s="89">
        <f>input1!B10</f>
        <v>31</v>
      </c>
      <c r="C10" s="104" t="str">
        <f>input1!C10</f>
        <v>01152</v>
      </c>
      <c r="D10" s="105" t="str">
        <f>input1!D10</f>
        <v>เด็กชายวินัย  เคนทอง</v>
      </c>
      <c r="E10" s="106">
        <f>input1!E10</f>
        <v>1</v>
      </c>
      <c r="F10" s="124" t="str">
        <f t="shared" si="0"/>
        <v>ชาย</v>
      </c>
      <c r="G10" s="125">
        <f>input1!AF10</f>
        <v>9</v>
      </c>
      <c r="H10" s="122" t="str">
        <f t="shared" si="1"/>
        <v>ปกติ</v>
      </c>
      <c r="I10" s="127">
        <f>input1!AI10</f>
        <v>9</v>
      </c>
      <c r="J10" s="122" t="str">
        <f t="shared" si="2"/>
        <v>ปกติ</v>
      </c>
      <c r="K10" s="125">
        <f>input1!AM10</f>
        <v>10</v>
      </c>
      <c r="L10" s="122" t="str">
        <f t="shared" si="3"/>
        <v>ปกติ</v>
      </c>
      <c r="M10" s="127">
        <f>input1!AQ10</f>
        <v>8</v>
      </c>
      <c r="N10" s="122" t="str">
        <f t="shared" si="4"/>
        <v>ปกติ</v>
      </c>
      <c r="O10" s="125">
        <f>input1!AS10</f>
        <v>10</v>
      </c>
      <c r="P10" s="123" t="str">
        <f t="shared" si="5"/>
        <v>ไม่มีจุดแข็ง</v>
      </c>
      <c r="Q10" s="126">
        <f t="shared" si="6"/>
        <v>46</v>
      </c>
      <c r="R10" s="146">
        <f t="shared" si="7"/>
        <v>46</v>
      </c>
      <c r="S10" s="137" t="str">
        <f t="shared" si="8"/>
        <v>ปกติ</v>
      </c>
    </row>
    <row r="11" spans="1:19" s="13" customFormat="1" ht="18" customHeight="1">
      <c r="A11" s="178" t="s">
        <v>73</v>
      </c>
      <c r="B11" s="89">
        <f>input1!B11</f>
        <v>31</v>
      </c>
      <c r="C11" s="104" t="str">
        <f>input1!C11</f>
        <v>01154</v>
      </c>
      <c r="D11" s="105" t="str">
        <f>input1!D11</f>
        <v>เด็กชายอานนท์  จานนอก</v>
      </c>
      <c r="E11" s="106">
        <f>input1!E11</f>
        <v>1</v>
      </c>
      <c r="F11" s="124" t="str">
        <f t="shared" si="0"/>
        <v>ชาย</v>
      </c>
      <c r="G11" s="125">
        <f>input1!AF11</f>
        <v>7</v>
      </c>
      <c r="H11" s="122" t="str">
        <f t="shared" si="1"/>
        <v>ปกติ</v>
      </c>
      <c r="I11" s="127">
        <f>input1!AI11</f>
        <v>9</v>
      </c>
      <c r="J11" s="122" t="str">
        <f t="shared" si="2"/>
        <v>ปกติ</v>
      </c>
      <c r="K11" s="125">
        <f>input1!AM11</f>
        <v>10</v>
      </c>
      <c r="L11" s="122" t="str">
        <f t="shared" si="3"/>
        <v>ปกติ</v>
      </c>
      <c r="M11" s="127">
        <f>input1!AQ11</f>
        <v>11</v>
      </c>
      <c r="N11" s="122" t="str">
        <f t="shared" si="4"/>
        <v>เสี่ยง/มีปัญหา</v>
      </c>
      <c r="O11" s="125">
        <f>input1!AS11</f>
        <v>7</v>
      </c>
      <c r="P11" s="123" t="str">
        <f t="shared" si="5"/>
        <v>ไม่มีจุดแข็ง</v>
      </c>
      <c r="Q11" s="126">
        <f t="shared" si="6"/>
        <v>44</v>
      </c>
      <c r="R11" s="146">
        <f t="shared" si="7"/>
        <v>44</v>
      </c>
      <c r="S11" s="137" t="str">
        <f t="shared" si="8"/>
        <v>ปกติ</v>
      </c>
    </row>
    <row r="12" spans="1:19" s="13" customFormat="1" ht="18" customHeight="1">
      <c r="A12" s="179" t="s">
        <v>74</v>
      </c>
      <c r="B12" s="89">
        <f>input1!B12</f>
        <v>31</v>
      </c>
      <c r="C12" s="104" t="str">
        <f>input1!C12</f>
        <v>01142</v>
      </c>
      <c r="D12" s="105" t="str">
        <f>input1!D12</f>
        <v>เด็กหญิงกรกฎ  แสงภารา</v>
      </c>
      <c r="E12" s="106">
        <f>input1!E12</f>
        <v>2</v>
      </c>
      <c r="F12" s="124" t="str">
        <f t="shared" si="0"/>
        <v>หญิง</v>
      </c>
      <c r="G12" s="125">
        <f>input1!AF12</f>
        <v>5</v>
      </c>
      <c r="H12" s="122" t="str">
        <f t="shared" si="1"/>
        <v>ปกติ</v>
      </c>
      <c r="I12" s="127">
        <f>input1!AI12</f>
        <v>6</v>
      </c>
      <c r="J12" s="122" t="str">
        <f t="shared" si="2"/>
        <v>ปกติ</v>
      </c>
      <c r="K12" s="125">
        <f>input1!AM12</f>
        <v>7</v>
      </c>
      <c r="L12" s="122" t="str">
        <f t="shared" si="3"/>
        <v>ปกติ</v>
      </c>
      <c r="M12" s="127">
        <f>input1!AQ12</f>
        <v>7</v>
      </c>
      <c r="N12" s="122" t="str">
        <f t="shared" si="4"/>
        <v>ปกติ</v>
      </c>
      <c r="O12" s="125">
        <f>input1!AS12</f>
        <v>10</v>
      </c>
      <c r="P12" s="123" t="str">
        <f t="shared" si="5"/>
        <v>ไม่มีจุดแข็ง</v>
      </c>
      <c r="Q12" s="126">
        <f t="shared" si="6"/>
        <v>35</v>
      </c>
      <c r="R12" s="146">
        <f t="shared" si="7"/>
        <v>35</v>
      </c>
      <c r="S12" s="137" t="str">
        <f t="shared" si="8"/>
        <v>ปกติ</v>
      </c>
    </row>
    <row r="13" spans="1:19" s="13" customFormat="1" ht="18" customHeight="1" thickBot="1">
      <c r="A13" s="180" t="s">
        <v>75</v>
      </c>
      <c r="B13" s="90">
        <f>input1!B13</f>
        <v>31</v>
      </c>
      <c r="C13" s="128" t="str">
        <f>input1!C13</f>
        <v>01155</v>
      </c>
      <c r="D13" s="129" t="str">
        <f>input1!D13</f>
        <v>เด็กหญิงกรกช  พันธ์เขตกิจ</v>
      </c>
      <c r="E13" s="130">
        <f>input1!E13</f>
        <v>2</v>
      </c>
      <c r="F13" s="131" t="str">
        <f t="shared" si="0"/>
        <v>หญิง</v>
      </c>
      <c r="G13" s="132">
        <f>input1!AF13</f>
        <v>5</v>
      </c>
      <c r="H13" s="135" t="str">
        <f t="shared" si="1"/>
        <v>ปกติ</v>
      </c>
      <c r="I13" s="134">
        <f>input1!AI13</f>
        <v>9</v>
      </c>
      <c r="J13" s="135" t="str">
        <f t="shared" si="2"/>
        <v>ปกติ</v>
      </c>
      <c r="K13" s="132">
        <f>input1!AM13</f>
        <v>5</v>
      </c>
      <c r="L13" s="135" t="str">
        <f t="shared" si="3"/>
        <v>ปกติ</v>
      </c>
      <c r="M13" s="134">
        <f>input1!AQ13</f>
        <v>5</v>
      </c>
      <c r="N13" s="135" t="str">
        <f t="shared" si="4"/>
        <v>ปกติ</v>
      </c>
      <c r="O13" s="132">
        <f>input1!AS13</f>
        <v>15</v>
      </c>
      <c r="P13" s="136" t="str">
        <f t="shared" si="5"/>
        <v>มีจุดแข็ง</v>
      </c>
      <c r="Q13" s="133">
        <f t="shared" si="6"/>
        <v>39</v>
      </c>
      <c r="R13" s="147">
        <f t="shared" si="7"/>
        <v>39</v>
      </c>
      <c r="S13" s="131" t="str">
        <f t="shared" si="8"/>
        <v>ปกติ</v>
      </c>
    </row>
    <row r="14" spans="1:19" s="13" customFormat="1" ht="18" customHeight="1">
      <c r="A14" s="177" t="s">
        <v>76</v>
      </c>
      <c r="B14" s="89">
        <f>input1!B14</f>
        <v>31</v>
      </c>
      <c r="C14" s="104" t="str">
        <f>input1!C14</f>
        <v>01156</v>
      </c>
      <c r="D14" s="105" t="str">
        <f>input1!D14</f>
        <v>เด็กหญิงกัญญารัตน์  สุขยิ้ม</v>
      </c>
      <c r="E14" s="106">
        <f>input1!E14</f>
        <v>2</v>
      </c>
      <c r="F14" s="137" t="str">
        <f t="shared" si="0"/>
        <v>หญิง</v>
      </c>
      <c r="G14" s="119">
        <f>input1!AF14</f>
        <v>8</v>
      </c>
      <c r="H14" s="122" t="str">
        <f t="shared" si="1"/>
        <v>ปกติ</v>
      </c>
      <c r="I14" s="121">
        <f>input1!AI14</f>
        <v>8</v>
      </c>
      <c r="J14" s="122" t="str">
        <f t="shared" si="2"/>
        <v>ปกติ</v>
      </c>
      <c r="K14" s="119">
        <f>input1!AM14</f>
        <v>7</v>
      </c>
      <c r="L14" s="122" t="str">
        <f t="shared" si="3"/>
        <v>ปกติ</v>
      </c>
      <c r="M14" s="121">
        <f>input1!AQ14</f>
        <v>8</v>
      </c>
      <c r="N14" s="122" t="str">
        <f t="shared" si="4"/>
        <v>ปกติ</v>
      </c>
      <c r="O14" s="119">
        <f>input1!AS14</f>
        <v>11</v>
      </c>
      <c r="P14" s="123" t="str">
        <f t="shared" si="5"/>
        <v>มีจุดแข็ง</v>
      </c>
      <c r="Q14" s="120">
        <f t="shared" si="6"/>
        <v>42</v>
      </c>
      <c r="R14" s="145">
        <f t="shared" si="7"/>
        <v>42</v>
      </c>
      <c r="S14" s="137" t="str">
        <f t="shared" si="8"/>
        <v>ปกติ</v>
      </c>
    </row>
    <row r="15" spans="1:19" s="13" customFormat="1" ht="18" customHeight="1">
      <c r="A15" s="91" t="s">
        <v>77</v>
      </c>
      <c r="B15" s="89">
        <f>input1!B15</f>
        <v>31</v>
      </c>
      <c r="C15" s="104" t="str">
        <f>input1!C15</f>
        <v>01158</v>
      </c>
      <c r="D15" s="105" t="str">
        <f>input1!D15</f>
        <v>เด็กหญิงจารุวรรณ  ล้อมวงศ์</v>
      </c>
      <c r="E15" s="106">
        <f>input1!E15</f>
        <v>2</v>
      </c>
      <c r="F15" s="124" t="str">
        <f t="shared" si="0"/>
        <v>หญิง</v>
      </c>
      <c r="G15" s="125" t="str">
        <f>input1!AF15</f>
        <v>0</v>
      </c>
      <c r="H15" s="122" t="str">
        <f t="shared" si="1"/>
        <v>เสี่ยง/มีปัญหา</v>
      </c>
      <c r="I15" s="127" t="str">
        <f>input1!AI15</f>
        <v>0</v>
      </c>
      <c r="J15" s="122" t="str">
        <f t="shared" si="2"/>
        <v>เสี่ยง/มีปัญหา</v>
      </c>
      <c r="K15" s="125" t="str">
        <f>input1!AM15</f>
        <v>0</v>
      </c>
      <c r="L15" s="122" t="str">
        <f t="shared" si="3"/>
        <v>เสี่ยง/มีปัญหา</v>
      </c>
      <c r="M15" s="127" t="str">
        <f>input1!AQ15</f>
        <v>0</v>
      </c>
      <c r="N15" s="122" t="str">
        <f t="shared" si="4"/>
        <v>เสี่ยง/มีปัญหา</v>
      </c>
      <c r="O15" s="125" t="str">
        <f>input1!AS15</f>
        <v>0</v>
      </c>
      <c r="P15" s="123" t="str">
        <f t="shared" si="5"/>
        <v>มีจุดแข็ง</v>
      </c>
      <c r="Q15" s="126">
        <f t="shared" si="6"/>
        <v>0</v>
      </c>
      <c r="R15" s="146" t="str">
        <f t="shared" si="7"/>
        <v>-</v>
      </c>
      <c r="S15" s="137" t="str">
        <f t="shared" si="8"/>
        <v>เสี่ยง/มีปัญหา</v>
      </c>
    </row>
    <row r="16" spans="1:19" s="13" customFormat="1" ht="18" customHeight="1">
      <c r="A16" s="178" t="s">
        <v>78</v>
      </c>
      <c r="B16" s="89">
        <f>input1!B16</f>
        <v>31</v>
      </c>
      <c r="C16" s="104" t="str">
        <f>input1!C16</f>
        <v>01161</v>
      </c>
      <c r="D16" s="105" t="str">
        <f>input1!D16</f>
        <v>เด็กหญิงชลธิชา  โสมโสรส</v>
      </c>
      <c r="E16" s="106">
        <f>input1!E16</f>
        <v>2</v>
      </c>
      <c r="F16" s="124" t="str">
        <f t="shared" si="0"/>
        <v>หญิง</v>
      </c>
      <c r="G16" s="125">
        <f>input1!AF16</f>
        <v>9</v>
      </c>
      <c r="H16" s="122" t="str">
        <f t="shared" si="1"/>
        <v>ปกติ</v>
      </c>
      <c r="I16" s="127">
        <f>input1!AI16</f>
        <v>10</v>
      </c>
      <c r="J16" s="122" t="str">
        <f t="shared" si="2"/>
        <v>เสี่ยง/มีปัญหา</v>
      </c>
      <c r="K16" s="125">
        <f>input1!AM16</f>
        <v>8</v>
      </c>
      <c r="L16" s="122" t="str">
        <f t="shared" si="3"/>
        <v>ปกติ</v>
      </c>
      <c r="M16" s="127">
        <f>input1!AQ16</f>
        <v>10</v>
      </c>
      <c r="N16" s="122" t="str">
        <f t="shared" si="4"/>
        <v>เสี่ยง/มีปัญหา</v>
      </c>
      <c r="O16" s="125">
        <f>input1!AS16</f>
        <v>10</v>
      </c>
      <c r="P16" s="123" t="str">
        <f t="shared" si="5"/>
        <v>ไม่มีจุดแข็ง</v>
      </c>
      <c r="Q16" s="126">
        <f t="shared" si="6"/>
        <v>47</v>
      </c>
      <c r="R16" s="146">
        <f t="shared" si="7"/>
        <v>47</v>
      </c>
      <c r="S16" s="137" t="str">
        <f t="shared" si="8"/>
        <v>ปกติ</v>
      </c>
    </row>
    <row r="17" spans="1:31" s="13" customFormat="1" ht="18" customHeight="1">
      <c r="A17" s="179" t="s">
        <v>79</v>
      </c>
      <c r="B17" s="89">
        <f>input1!B17</f>
        <v>31</v>
      </c>
      <c r="C17" s="104" t="str">
        <f>input1!C17</f>
        <v>01162</v>
      </c>
      <c r="D17" s="105" t="str">
        <f>input1!D17</f>
        <v>เด็กหญิงธิติมา  พวงสมบัติ</v>
      </c>
      <c r="E17" s="106">
        <f>input1!E17</f>
        <v>2</v>
      </c>
      <c r="F17" s="124" t="str">
        <f t="shared" si="0"/>
        <v>หญิง</v>
      </c>
      <c r="G17" s="125">
        <f>input1!AF17</f>
        <v>9</v>
      </c>
      <c r="H17" s="122" t="str">
        <f t="shared" si="1"/>
        <v>ปกติ</v>
      </c>
      <c r="I17" s="127">
        <f>input1!AI17</f>
        <v>11</v>
      </c>
      <c r="J17" s="122" t="str">
        <f t="shared" si="2"/>
        <v>เสี่ยง/มีปัญหา</v>
      </c>
      <c r="K17" s="125">
        <f>input1!AM17</f>
        <v>8</v>
      </c>
      <c r="L17" s="122" t="str">
        <f t="shared" si="3"/>
        <v>ปกติ</v>
      </c>
      <c r="M17" s="127">
        <f>input1!AQ17</f>
        <v>10</v>
      </c>
      <c r="N17" s="122" t="str">
        <f t="shared" si="4"/>
        <v>เสี่ยง/มีปัญหา</v>
      </c>
      <c r="O17" s="125">
        <f>input1!AS17</f>
        <v>10</v>
      </c>
      <c r="P17" s="123" t="str">
        <f t="shared" si="5"/>
        <v>ไม่มีจุดแข็ง</v>
      </c>
      <c r="Q17" s="126">
        <f t="shared" si="6"/>
        <v>48</v>
      </c>
      <c r="R17" s="146">
        <f t="shared" si="7"/>
        <v>48</v>
      </c>
      <c r="S17" s="137" t="str">
        <f t="shared" si="8"/>
        <v>ปกติ</v>
      </c>
    </row>
    <row r="18" spans="1:31" s="13" customFormat="1" ht="18" customHeight="1" thickBot="1">
      <c r="A18" s="180" t="s">
        <v>80</v>
      </c>
      <c r="B18" s="90">
        <f>input1!B18</f>
        <v>31</v>
      </c>
      <c r="C18" s="128" t="str">
        <f>input1!C18</f>
        <v>01163</v>
      </c>
      <c r="D18" s="129" t="str">
        <f>input1!D18</f>
        <v>เด็กหญิงณัฏฐธิดา  สาพันธ์</v>
      </c>
      <c r="E18" s="130">
        <f>input1!E18</f>
        <v>2</v>
      </c>
      <c r="F18" s="131" t="str">
        <f t="shared" si="0"/>
        <v>หญิง</v>
      </c>
      <c r="G18" s="132">
        <f>input1!AF18</f>
        <v>9</v>
      </c>
      <c r="H18" s="135" t="str">
        <f t="shared" si="1"/>
        <v>ปกติ</v>
      </c>
      <c r="I18" s="134">
        <f>input1!AI18</f>
        <v>8</v>
      </c>
      <c r="J18" s="135" t="str">
        <f t="shared" si="2"/>
        <v>ปกติ</v>
      </c>
      <c r="K18" s="132">
        <f>input1!AM18</f>
        <v>10</v>
      </c>
      <c r="L18" s="135" t="str">
        <f t="shared" si="3"/>
        <v>ปกติ</v>
      </c>
      <c r="M18" s="134">
        <f>input1!AQ18</f>
        <v>8</v>
      </c>
      <c r="N18" s="135" t="str">
        <f t="shared" si="4"/>
        <v>ปกติ</v>
      </c>
      <c r="O18" s="132">
        <f>input1!AS18</f>
        <v>9</v>
      </c>
      <c r="P18" s="136" t="str">
        <f t="shared" si="5"/>
        <v>ไม่มีจุดแข็ง</v>
      </c>
      <c r="Q18" s="133">
        <f t="shared" si="6"/>
        <v>44</v>
      </c>
      <c r="R18" s="147">
        <f t="shared" si="7"/>
        <v>44</v>
      </c>
      <c r="S18" s="131" t="str">
        <f t="shared" si="8"/>
        <v>ปกติ</v>
      </c>
    </row>
    <row r="19" spans="1:31" s="13" customFormat="1" ht="18" customHeight="1">
      <c r="A19" s="177" t="s">
        <v>81</v>
      </c>
      <c r="B19" s="89">
        <f>input1!B19</f>
        <v>31</v>
      </c>
      <c r="C19" s="104" t="str">
        <f>input1!C19</f>
        <v>01164</v>
      </c>
      <c r="D19" s="105" t="str">
        <f>input1!D19</f>
        <v>เด็กหญิงดรุณี  แซ่ฉั่ว</v>
      </c>
      <c r="E19" s="106">
        <f>input1!E19</f>
        <v>2</v>
      </c>
      <c r="F19" s="137" t="str">
        <f t="shared" si="0"/>
        <v>หญิง</v>
      </c>
      <c r="G19" s="119">
        <f>input1!AF19</f>
        <v>5</v>
      </c>
      <c r="H19" s="122" t="str">
        <f t="shared" si="1"/>
        <v>ปกติ</v>
      </c>
      <c r="I19" s="121">
        <f>input1!AI19</f>
        <v>6</v>
      </c>
      <c r="J19" s="122" t="str">
        <f t="shared" si="2"/>
        <v>ปกติ</v>
      </c>
      <c r="K19" s="119">
        <f>input1!AM19</f>
        <v>7</v>
      </c>
      <c r="L19" s="122" t="str">
        <f t="shared" si="3"/>
        <v>ปกติ</v>
      </c>
      <c r="M19" s="121">
        <f>input1!AQ19</f>
        <v>11</v>
      </c>
      <c r="N19" s="122" t="str">
        <f t="shared" si="4"/>
        <v>เสี่ยง/มีปัญหา</v>
      </c>
      <c r="O19" s="119">
        <f>input1!AS19</f>
        <v>14</v>
      </c>
      <c r="P19" s="123" t="str">
        <f t="shared" si="5"/>
        <v>มีจุดแข็ง</v>
      </c>
      <c r="Q19" s="120">
        <f t="shared" si="6"/>
        <v>43</v>
      </c>
      <c r="R19" s="145">
        <f t="shared" si="7"/>
        <v>43</v>
      </c>
      <c r="S19" s="137" t="str">
        <f t="shared" si="8"/>
        <v>ปกติ</v>
      </c>
    </row>
    <row r="20" spans="1:31" s="13" customFormat="1" ht="18" customHeight="1">
      <c r="A20" s="91" t="s">
        <v>29</v>
      </c>
      <c r="B20" s="89">
        <f>input1!B20</f>
        <v>31</v>
      </c>
      <c r="C20" s="104" t="str">
        <f>input1!C20</f>
        <v>01165</v>
      </c>
      <c r="D20" s="105" t="str">
        <f>input1!D20</f>
        <v>เด็กหญิงเนปุ้ยพิว  ไม่มีนามสกุล</v>
      </c>
      <c r="E20" s="106">
        <f>input1!E20</f>
        <v>2</v>
      </c>
      <c r="F20" s="124" t="str">
        <f t="shared" si="0"/>
        <v>หญิง</v>
      </c>
      <c r="G20" s="125">
        <f>input1!AF20</f>
        <v>9</v>
      </c>
      <c r="H20" s="122" t="str">
        <f t="shared" si="1"/>
        <v>ปกติ</v>
      </c>
      <c r="I20" s="127">
        <f>input1!AI20</f>
        <v>9</v>
      </c>
      <c r="J20" s="122" t="str">
        <f t="shared" si="2"/>
        <v>ปกติ</v>
      </c>
      <c r="K20" s="125">
        <f>input1!AM20</f>
        <v>13</v>
      </c>
      <c r="L20" s="122" t="str">
        <f t="shared" si="3"/>
        <v>เสี่ยง/มีปัญหา</v>
      </c>
      <c r="M20" s="127">
        <f>input1!AQ20</f>
        <v>6</v>
      </c>
      <c r="N20" s="122" t="str">
        <f t="shared" si="4"/>
        <v>ปกติ</v>
      </c>
      <c r="O20" s="125">
        <f>input1!AS20</f>
        <v>10</v>
      </c>
      <c r="P20" s="123" t="str">
        <f t="shared" si="5"/>
        <v>ไม่มีจุดแข็ง</v>
      </c>
      <c r="Q20" s="126">
        <f t="shared" si="6"/>
        <v>47</v>
      </c>
      <c r="R20" s="146">
        <f t="shared" si="7"/>
        <v>47</v>
      </c>
      <c r="S20" s="137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>
      <c r="A21" s="178" t="s">
        <v>30</v>
      </c>
      <c r="B21" s="89">
        <f>input1!B21</f>
        <v>31</v>
      </c>
      <c r="C21" s="104" t="str">
        <f>input1!C21</f>
        <v>01166</v>
      </c>
      <c r="D21" s="105" t="str">
        <f>input1!D21</f>
        <v>เด็กหญิงบัณฑิ  ตาคะใจ</v>
      </c>
      <c r="E21" s="106">
        <f>input1!E21</f>
        <v>2</v>
      </c>
      <c r="F21" s="124" t="str">
        <f t="shared" si="0"/>
        <v>หญิง</v>
      </c>
      <c r="G21" s="125">
        <f>input1!AF21</f>
        <v>10</v>
      </c>
      <c r="H21" s="122" t="str">
        <f t="shared" si="1"/>
        <v>ปกติ</v>
      </c>
      <c r="I21" s="127">
        <f>input1!AI21</f>
        <v>9</v>
      </c>
      <c r="J21" s="122" t="str">
        <f t="shared" si="2"/>
        <v>ปกติ</v>
      </c>
      <c r="K21" s="125">
        <f>input1!AM21</f>
        <v>9</v>
      </c>
      <c r="L21" s="122" t="str">
        <f t="shared" si="3"/>
        <v>ปกติ</v>
      </c>
      <c r="M21" s="127">
        <f>input1!AQ21</f>
        <v>9</v>
      </c>
      <c r="N21" s="122" t="str">
        <f t="shared" si="4"/>
        <v>ปกติ</v>
      </c>
      <c r="O21" s="125">
        <f>input1!AS21</f>
        <v>10</v>
      </c>
      <c r="P21" s="123" t="str">
        <f t="shared" si="5"/>
        <v>ไม่มีจุดแข็ง</v>
      </c>
      <c r="Q21" s="126">
        <f t="shared" si="6"/>
        <v>47</v>
      </c>
      <c r="R21" s="146">
        <f t="shared" si="7"/>
        <v>47</v>
      </c>
      <c r="S21" s="137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>
      <c r="A22" s="179" t="s">
        <v>31</v>
      </c>
      <c r="B22" s="89">
        <f>input1!B22</f>
        <v>31</v>
      </c>
      <c r="C22" s="104" t="str">
        <f>input1!C22</f>
        <v>01167</v>
      </c>
      <c r="D22" s="105" t="str">
        <f>input1!D22</f>
        <v>เด็กหญิงผกามาศ  พรหมอุทัย</v>
      </c>
      <c r="E22" s="106">
        <f>input1!E22</f>
        <v>2</v>
      </c>
      <c r="F22" s="124" t="str">
        <f t="shared" si="0"/>
        <v>หญิง</v>
      </c>
      <c r="G22" s="125">
        <f>input1!AF22</f>
        <v>7</v>
      </c>
      <c r="H22" s="122" t="str">
        <f t="shared" si="1"/>
        <v>ปกติ</v>
      </c>
      <c r="I22" s="127">
        <f>input1!AI22</f>
        <v>7</v>
      </c>
      <c r="J22" s="122" t="str">
        <f t="shared" si="2"/>
        <v>ปกติ</v>
      </c>
      <c r="K22" s="125">
        <f>input1!AM22</f>
        <v>9</v>
      </c>
      <c r="L22" s="122" t="str">
        <f t="shared" si="3"/>
        <v>ปกติ</v>
      </c>
      <c r="M22" s="127">
        <f>input1!AQ22</f>
        <v>10</v>
      </c>
      <c r="N22" s="122" t="str">
        <f t="shared" si="4"/>
        <v>เสี่ยง/มีปัญหา</v>
      </c>
      <c r="O22" s="125">
        <f>input1!AS22</f>
        <v>10</v>
      </c>
      <c r="P22" s="123" t="str">
        <f t="shared" si="5"/>
        <v>ไม่มีจุดแข็ง</v>
      </c>
      <c r="Q22" s="126">
        <f t="shared" si="6"/>
        <v>43</v>
      </c>
      <c r="R22" s="146">
        <f t="shared" si="7"/>
        <v>43</v>
      </c>
      <c r="S22" s="137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>
      <c r="A23" s="180" t="s">
        <v>56</v>
      </c>
      <c r="B23" s="90">
        <f>input1!B23</f>
        <v>31</v>
      </c>
      <c r="C23" s="128" t="str">
        <f>input1!C23</f>
        <v>01169</v>
      </c>
      <c r="D23" s="129" t="str">
        <f>input1!D23</f>
        <v>เด็กหญิงพัชริดา  ยงเยื้องพันธ์</v>
      </c>
      <c r="E23" s="130">
        <f>input1!E23</f>
        <v>2</v>
      </c>
      <c r="F23" s="131" t="str">
        <f t="shared" si="0"/>
        <v>หญิง</v>
      </c>
      <c r="G23" s="132">
        <f>input1!AF23</f>
        <v>7</v>
      </c>
      <c r="H23" s="135" t="str">
        <f t="shared" si="1"/>
        <v>ปกติ</v>
      </c>
      <c r="I23" s="134">
        <f>input1!AI23</f>
        <v>7</v>
      </c>
      <c r="J23" s="135" t="str">
        <f t="shared" si="2"/>
        <v>ปกติ</v>
      </c>
      <c r="K23" s="132">
        <f>input1!AM23</f>
        <v>8</v>
      </c>
      <c r="L23" s="135" t="str">
        <f t="shared" si="3"/>
        <v>ปกติ</v>
      </c>
      <c r="M23" s="134">
        <f>input1!AQ23</f>
        <v>7</v>
      </c>
      <c r="N23" s="135" t="str">
        <f t="shared" si="4"/>
        <v>ปกติ</v>
      </c>
      <c r="O23" s="132">
        <f>input1!AS23</f>
        <v>12</v>
      </c>
      <c r="P23" s="136" t="str">
        <f t="shared" si="5"/>
        <v>มีจุดแข็ง</v>
      </c>
      <c r="Q23" s="133">
        <f t="shared" si="6"/>
        <v>41</v>
      </c>
      <c r="R23" s="147">
        <f t="shared" si="7"/>
        <v>41</v>
      </c>
      <c r="S23" s="131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>
      <c r="A24" s="177" t="s">
        <v>57</v>
      </c>
      <c r="B24" s="89">
        <f>input1!B24</f>
        <v>31</v>
      </c>
      <c r="C24" s="104" t="str">
        <f>input1!C24</f>
        <v>01170</v>
      </c>
      <c r="D24" s="105" t="str">
        <f>input1!D24</f>
        <v>เด็กหญิงพิมชนก  ธงชัย</v>
      </c>
      <c r="E24" s="106">
        <f>input1!E24</f>
        <v>2</v>
      </c>
      <c r="F24" s="137" t="str">
        <f t="shared" si="0"/>
        <v>หญิง</v>
      </c>
      <c r="G24" s="119">
        <f>input1!AF24</f>
        <v>6</v>
      </c>
      <c r="H24" s="122" t="str">
        <f t="shared" si="1"/>
        <v>ปกติ</v>
      </c>
      <c r="I24" s="121">
        <f>input1!AI24</f>
        <v>8</v>
      </c>
      <c r="J24" s="122" t="str">
        <f t="shared" si="2"/>
        <v>ปกติ</v>
      </c>
      <c r="K24" s="119">
        <f>input1!AM24</f>
        <v>8</v>
      </c>
      <c r="L24" s="122" t="str">
        <f t="shared" si="3"/>
        <v>ปกติ</v>
      </c>
      <c r="M24" s="121">
        <f>input1!AQ24</f>
        <v>6</v>
      </c>
      <c r="N24" s="122" t="str">
        <f t="shared" si="4"/>
        <v>ปกติ</v>
      </c>
      <c r="O24" s="119">
        <f>input1!AS24</f>
        <v>13</v>
      </c>
      <c r="P24" s="123" t="str">
        <f t="shared" si="5"/>
        <v>มีจุดแข็ง</v>
      </c>
      <c r="Q24" s="120">
        <f t="shared" si="6"/>
        <v>41</v>
      </c>
      <c r="R24" s="145">
        <f t="shared" si="7"/>
        <v>41</v>
      </c>
      <c r="S24" s="137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>
      <c r="A25" s="91" t="s">
        <v>58</v>
      </c>
      <c r="B25" s="89">
        <f>input1!B25</f>
        <v>31</v>
      </c>
      <c r="C25" s="104" t="str">
        <f>input1!C25</f>
        <v>01171</v>
      </c>
      <c r="D25" s="105" t="str">
        <f>input1!D25</f>
        <v>เด็กหญิงเมธาวี  พองผาลา</v>
      </c>
      <c r="E25" s="106">
        <f>input1!E25</f>
        <v>2</v>
      </c>
      <c r="F25" s="124" t="str">
        <f t="shared" si="0"/>
        <v>หญิง</v>
      </c>
      <c r="G25" s="125">
        <f>input1!AF25</f>
        <v>5</v>
      </c>
      <c r="H25" s="122" t="str">
        <f t="shared" si="1"/>
        <v>ปกติ</v>
      </c>
      <c r="I25" s="127">
        <f>input1!AI25</f>
        <v>6</v>
      </c>
      <c r="J25" s="122" t="str">
        <f t="shared" si="2"/>
        <v>ปกติ</v>
      </c>
      <c r="K25" s="125">
        <f>input1!AM25</f>
        <v>7</v>
      </c>
      <c r="L25" s="122" t="str">
        <f t="shared" si="3"/>
        <v>ปกติ</v>
      </c>
      <c r="M25" s="127">
        <f>input1!AQ25</f>
        <v>6</v>
      </c>
      <c r="N25" s="122" t="str">
        <f t="shared" si="4"/>
        <v>ปกติ</v>
      </c>
      <c r="O25" s="125">
        <f>input1!AS25</f>
        <v>13</v>
      </c>
      <c r="P25" s="123" t="str">
        <f t="shared" si="5"/>
        <v>มีจุดแข็ง</v>
      </c>
      <c r="Q25" s="126">
        <f t="shared" si="6"/>
        <v>37</v>
      </c>
      <c r="R25" s="146">
        <f t="shared" si="7"/>
        <v>37</v>
      </c>
      <c r="S25" s="137" t="str">
        <f t="shared" si="8"/>
        <v>ปกติ</v>
      </c>
    </row>
    <row r="26" spans="1:31" s="13" customFormat="1" ht="18" customHeight="1">
      <c r="A26" s="178" t="s">
        <v>59</v>
      </c>
      <c r="B26" s="89">
        <f>input1!B26</f>
        <v>31</v>
      </c>
      <c r="C26" s="104" t="str">
        <f>input1!C26</f>
        <v>01172</v>
      </c>
      <c r="D26" s="105" t="str">
        <f>input1!D26</f>
        <v>เด็กหญิงยุพิน  พิมพ์สระเกตุ</v>
      </c>
      <c r="E26" s="106">
        <f>input1!E26</f>
        <v>2</v>
      </c>
      <c r="F26" s="124" t="str">
        <f t="shared" si="0"/>
        <v>หญิง</v>
      </c>
      <c r="G26" s="125">
        <f>input1!AF26</f>
        <v>7</v>
      </c>
      <c r="H26" s="122" t="str">
        <f t="shared" si="1"/>
        <v>ปกติ</v>
      </c>
      <c r="I26" s="127">
        <f>input1!AI26</f>
        <v>9</v>
      </c>
      <c r="J26" s="122" t="str">
        <f t="shared" si="2"/>
        <v>ปกติ</v>
      </c>
      <c r="K26" s="125">
        <f>input1!AM26</f>
        <v>7</v>
      </c>
      <c r="L26" s="122" t="str">
        <f t="shared" si="3"/>
        <v>ปกติ</v>
      </c>
      <c r="M26" s="127">
        <f>input1!AQ26</f>
        <v>10</v>
      </c>
      <c r="N26" s="122" t="str">
        <f t="shared" si="4"/>
        <v>เสี่ยง/มีปัญหา</v>
      </c>
      <c r="O26" s="125">
        <f>input1!AS26</f>
        <v>11</v>
      </c>
      <c r="P26" s="123" t="str">
        <f t="shared" si="5"/>
        <v>มีจุดแข็ง</v>
      </c>
      <c r="Q26" s="126">
        <f t="shared" si="6"/>
        <v>44</v>
      </c>
      <c r="R26" s="146">
        <f t="shared" si="7"/>
        <v>44</v>
      </c>
      <c r="S26" s="137" t="str">
        <f t="shared" si="8"/>
        <v>ปกติ</v>
      </c>
    </row>
    <row r="27" spans="1:31" s="13" customFormat="1" ht="18" customHeight="1">
      <c r="A27" s="179" t="s">
        <v>0</v>
      </c>
      <c r="B27" s="89">
        <f>input1!B27</f>
        <v>31</v>
      </c>
      <c r="C27" s="104" t="str">
        <f>input1!C27</f>
        <v>01174</v>
      </c>
      <c r="D27" s="105" t="str">
        <f>input1!D27</f>
        <v>เด็กหญิงลลิตา  ทับทิมศรี</v>
      </c>
      <c r="E27" s="106">
        <f>input1!E27</f>
        <v>2</v>
      </c>
      <c r="F27" s="124" t="str">
        <f t="shared" si="0"/>
        <v>หญิง</v>
      </c>
      <c r="G27" s="125">
        <f>input1!AF27</f>
        <v>10</v>
      </c>
      <c r="H27" s="122" t="str">
        <f t="shared" si="1"/>
        <v>ปกติ</v>
      </c>
      <c r="I27" s="127">
        <f>input1!AI27</f>
        <v>12</v>
      </c>
      <c r="J27" s="122" t="str">
        <f t="shared" si="2"/>
        <v>เสี่ยง/มีปัญหา</v>
      </c>
      <c r="K27" s="125">
        <f>input1!AM27</f>
        <v>10</v>
      </c>
      <c r="L27" s="122" t="str">
        <f t="shared" si="3"/>
        <v>ปกติ</v>
      </c>
      <c r="M27" s="127">
        <f>input1!AQ27</f>
        <v>9</v>
      </c>
      <c r="N27" s="122" t="str">
        <f t="shared" si="4"/>
        <v>ปกติ</v>
      </c>
      <c r="O27" s="125">
        <f>input1!AS27</f>
        <v>7</v>
      </c>
      <c r="P27" s="123" t="str">
        <f t="shared" si="5"/>
        <v>ไม่มีจุดแข็ง</v>
      </c>
      <c r="Q27" s="126">
        <f t="shared" si="6"/>
        <v>48</v>
      </c>
      <c r="R27" s="146">
        <f t="shared" si="7"/>
        <v>48</v>
      </c>
      <c r="S27" s="137" t="str">
        <f t="shared" si="8"/>
        <v>ปกติ</v>
      </c>
    </row>
    <row r="28" spans="1:31" s="13" customFormat="1" ht="18" customHeight="1" thickBot="1">
      <c r="A28" s="180" t="s">
        <v>1</v>
      </c>
      <c r="B28" s="90">
        <f>input1!B28</f>
        <v>31</v>
      </c>
      <c r="C28" s="128" t="str">
        <f>input1!C28</f>
        <v>01175</v>
      </c>
      <c r="D28" s="129" t="str">
        <f>input1!D28</f>
        <v>เด็กหญิงวรรณิษา  วงษ์จ่า</v>
      </c>
      <c r="E28" s="130">
        <f>input1!E28</f>
        <v>2</v>
      </c>
      <c r="F28" s="131" t="str">
        <f t="shared" si="0"/>
        <v>หญิง</v>
      </c>
      <c r="G28" s="132">
        <f>input1!AF28</f>
        <v>7</v>
      </c>
      <c r="H28" s="135" t="str">
        <f t="shared" si="1"/>
        <v>ปกติ</v>
      </c>
      <c r="I28" s="134">
        <f>input1!AI28</f>
        <v>6</v>
      </c>
      <c r="J28" s="135" t="str">
        <f t="shared" si="2"/>
        <v>ปกติ</v>
      </c>
      <c r="K28" s="132">
        <f>input1!AM28</f>
        <v>7</v>
      </c>
      <c r="L28" s="135" t="str">
        <f t="shared" si="3"/>
        <v>ปกติ</v>
      </c>
      <c r="M28" s="134">
        <f>input1!AQ28</f>
        <v>6</v>
      </c>
      <c r="N28" s="135" t="str">
        <f t="shared" si="4"/>
        <v>ปกติ</v>
      </c>
      <c r="O28" s="132">
        <f>input1!AS28</f>
        <v>13</v>
      </c>
      <c r="P28" s="136" t="str">
        <f t="shared" si="5"/>
        <v>มีจุดแข็ง</v>
      </c>
      <c r="Q28" s="133">
        <f t="shared" si="6"/>
        <v>39</v>
      </c>
      <c r="R28" s="147">
        <f t="shared" si="7"/>
        <v>39</v>
      </c>
      <c r="S28" s="131" t="str">
        <f t="shared" si="8"/>
        <v>ปกติ</v>
      </c>
    </row>
    <row r="29" spans="1:31" s="13" customFormat="1" ht="18" customHeight="1">
      <c r="A29" s="177" t="s">
        <v>2</v>
      </c>
      <c r="B29" s="89">
        <f>input1!B29</f>
        <v>31</v>
      </c>
      <c r="C29" s="104" t="str">
        <f>input1!C29</f>
        <v>01176</v>
      </c>
      <c r="D29" s="105" t="str">
        <f>input1!D29</f>
        <v>เด็กหญิงวราภรณ์  สมโภชน์</v>
      </c>
      <c r="E29" s="106">
        <f>input1!E29</f>
        <v>2</v>
      </c>
      <c r="F29" s="137" t="str">
        <f t="shared" si="0"/>
        <v>หญิง</v>
      </c>
      <c r="G29" s="119">
        <f>input1!AF29</f>
        <v>5</v>
      </c>
      <c r="H29" s="122" t="str">
        <f t="shared" si="1"/>
        <v>ปกติ</v>
      </c>
      <c r="I29" s="121">
        <f>input1!AI29</f>
        <v>6</v>
      </c>
      <c r="J29" s="122" t="str">
        <f t="shared" si="2"/>
        <v>ปกติ</v>
      </c>
      <c r="K29" s="119">
        <f>input1!AM29</f>
        <v>7</v>
      </c>
      <c r="L29" s="122" t="str">
        <f t="shared" si="3"/>
        <v>ปกติ</v>
      </c>
      <c r="M29" s="121">
        <f>input1!AQ29</f>
        <v>8</v>
      </c>
      <c r="N29" s="122" t="str">
        <f t="shared" si="4"/>
        <v>ปกติ</v>
      </c>
      <c r="O29" s="119">
        <f>input1!AS29</f>
        <v>10</v>
      </c>
      <c r="P29" s="123" t="str">
        <f t="shared" si="5"/>
        <v>ไม่มีจุดแข็ง</v>
      </c>
      <c r="Q29" s="120">
        <f t="shared" si="6"/>
        <v>36</v>
      </c>
      <c r="R29" s="145">
        <f t="shared" si="7"/>
        <v>36</v>
      </c>
      <c r="S29" s="137" t="str">
        <f t="shared" si="8"/>
        <v>ปกติ</v>
      </c>
    </row>
    <row r="30" spans="1:31" s="13" customFormat="1" ht="18" customHeight="1">
      <c r="A30" s="91" t="s">
        <v>3</v>
      </c>
      <c r="B30" s="89">
        <f>input1!B30</f>
        <v>31</v>
      </c>
      <c r="C30" s="104" t="str">
        <f>input1!C30</f>
        <v>01177</v>
      </c>
      <c r="D30" s="105" t="str">
        <f>input1!D30</f>
        <v>เด็กหญิงวิกานดา  ปรายยอดประเสริฐ</v>
      </c>
      <c r="E30" s="106">
        <f>input1!E30</f>
        <v>2</v>
      </c>
      <c r="F30" s="124" t="str">
        <f t="shared" si="0"/>
        <v>หญิง</v>
      </c>
      <c r="G30" s="125">
        <f>input1!AF30</f>
        <v>9</v>
      </c>
      <c r="H30" s="122" t="str">
        <f t="shared" si="1"/>
        <v>ปกติ</v>
      </c>
      <c r="I30" s="127">
        <f>input1!AI30</f>
        <v>7</v>
      </c>
      <c r="J30" s="122" t="str">
        <f t="shared" si="2"/>
        <v>ปกติ</v>
      </c>
      <c r="K30" s="125">
        <f>input1!AM30</f>
        <v>9</v>
      </c>
      <c r="L30" s="122" t="str">
        <f t="shared" si="3"/>
        <v>ปกติ</v>
      </c>
      <c r="M30" s="127">
        <f>input1!AQ30</f>
        <v>7</v>
      </c>
      <c r="N30" s="122" t="str">
        <f t="shared" si="4"/>
        <v>ปกติ</v>
      </c>
      <c r="O30" s="125">
        <f>input1!AS30</f>
        <v>10</v>
      </c>
      <c r="P30" s="123" t="str">
        <f t="shared" si="5"/>
        <v>ไม่มีจุดแข็ง</v>
      </c>
      <c r="Q30" s="126">
        <f t="shared" si="6"/>
        <v>42</v>
      </c>
      <c r="R30" s="146">
        <f t="shared" si="7"/>
        <v>42</v>
      </c>
      <c r="S30" s="137" t="str">
        <f t="shared" si="8"/>
        <v>ปกติ</v>
      </c>
    </row>
    <row r="31" spans="1:31" s="13" customFormat="1" ht="18" customHeight="1">
      <c r="A31" s="178" t="s">
        <v>4</v>
      </c>
      <c r="B31" s="89">
        <f>input1!B31</f>
        <v>31</v>
      </c>
      <c r="C31" s="104" t="str">
        <f>input1!C31</f>
        <v>01178</v>
      </c>
      <c r="D31" s="105" t="str">
        <f>input1!D31</f>
        <v>เด็กหญิงศศิวิมล  ข่มพัด</v>
      </c>
      <c r="E31" s="106">
        <f>input1!E31</f>
        <v>2</v>
      </c>
      <c r="F31" s="124" t="str">
        <f t="shared" si="0"/>
        <v>หญิง</v>
      </c>
      <c r="G31" s="125">
        <f>input1!AF31</f>
        <v>10</v>
      </c>
      <c r="H31" s="122" t="str">
        <f t="shared" si="1"/>
        <v>ปกติ</v>
      </c>
      <c r="I31" s="127">
        <f>input1!AI31</f>
        <v>9</v>
      </c>
      <c r="J31" s="122" t="str">
        <f t="shared" si="2"/>
        <v>ปกติ</v>
      </c>
      <c r="K31" s="125">
        <f>input1!AM31</f>
        <v>11</v>
      </c>
      <c r="L31" s="122" t="str">
        <f t="shared" si="3"/>
        <v>เสี่ยง/มีปัญหา</v>
      </c>
      <c r="M31" s="127">
        <f>input1!AQ31</f>
        <v>10</v>
      </c>
      <c r="N31" s="122" t="str">
        <f t="shared" si="4"/>
        <v>เสี่ยง/มีปัญหา</v>
      </c>
      <c r="O31" s="125">
        <f>input1!AS31</f>
        <v>8</v>
      </c>
      <c r="P31" s="123" t="str">
        <f t="shared" si="5"/>
        <v>ไม่มีจุดแข็ง</v>
      </c>
      <c r="Q31" s="126">
        <f t="shared" si="6"/>
        <v>48</v>
      </c>
      <c r="R31" s="146">
        <f t="shared" si="7"/>
        <v>48</v>
      </c>
      <c r="S31" s="137" t="str">
        <f t="shared" si="8"/>
        <v>ปกติ</v>
      </c>
    </row>
    <row r="32" spans="1:31" s="13" customFormat="1" ht="18" customHeight="1">
      <c r="A32" s="179" t="s">
        <v>5</v>
      </c>
      <c r="B32" s="89" t="e">
        <f>input1!#REF!</f>
        <v>#REF!</v>
      </c>
      <c r="C32" s="104" t="e">
        <f>input1!#REF!</f>
        <v>#REF!</v>
      </c>
      <c r="D32" s="105" t="e">
        <f>input1!#REF!</f>
        <v>#REF!</v>
      </c>
      <c r="E32" s="106" t="e">
        <f>input1!#REF!</f>
        <v>#REF!</v>
      </c>
      <c r="F32" s="124" t="e">
        <f t="shared" si="0"/>
        <v>#REF!</v>
      </c>
      <c r="G32" s="125" t="e">
        <f>input1!#REF!</f>
        <v>#REF!</v>
      </c>
      <c r="H32" s="122" t="e">
        <f t="shared" si="1"/>
        <v>#REF!</v>
      </c>
      <c r="I32" s="127" t="e">
        <f>input1!#REF!</f>
        <v>#REF!</v>
      </c>
      <c r="J32" s="122" t="e">
        <f t="shared" si="2"/>
        <v>#REF!</v>
      </c>
      <c r="K32" s="125" t="e">
        <f>input1!#REF!</f>
        <v>#REF!</v>
      </c>
      <c r="L32" s="122" t="e">
        <f t="shared" si="3"/>
        <v>#REF!</v>
      </c>
      <c r="M32" s="127" t="e">
        <f>input1!#REF!</f>
        <v>#REF!</v>
      </c>
      <c r="N32" s="122" t="e">
        <f t="shared" si="4"/>
        <v>#REF!</v>
      </c>
      <c r="O32" s="125" t="e">
        <f>input1!#REF!</f>
        <v>#REF!</v>
      </c>
      <c r="P32" s="123" t="e">
        <f t="shared" si="5"/>
        <v>#REF!</v>
      </c>
      <c r="Q32" s="126" t="e">
        <f t="shared" si="6"/>
        <v>#REF!</v>
      </c>
      <c r="R32" s="146" t="e">
        <f t="shared" si="7"/>
        <v>#REF!</v>
      </c>
      <c r="S32" s="137" t="e">
        <f t="shared" si="8"/>
        <v>#REF!</v>
      </c>
    </row>
    <row r="33" spans="1:19" s="13" customFormat="1" ht="18" customHeight="1" thickBot="1">
      <c r="A33" s="180" t="s">
        <v>6</v>
      </c>
      <c r="B33" s="90">
        <f>input1!B32</f>
        <v>31</v>
      </c>
      <c r="C33" s="128" t="str">
        <f>input1!C32</f>
        <v>01179</v>
      </c>
      <c r="D33" s="129" t="str">
        <f>input1!D32</f>
        <v>เด็กหญิงศุภรัตน์  ทองอ่อน</v>
      </c>
      <c r="E33" s="130">
        <f>input1!E32</f>
        <v>2</v>
      </c>
      <c r="F33" s="131" t="str">
        <f t="shared" si="0"/>
        <v>หญิง</v>
      </c>
      <c r="G33" s="132">
        <f>input1!AF32</f>
        <v>7</v>
      </c>
      <c r="H33" s="135" t="str">
        <f t="shared" si="1"/>
        <v>ปกติ</v>
      </c>
      <c r="I33" s="134">
        <f>input1!AI32</f>
        <v>8</v>
      </c>
      <c r="J33" s="135" t="str">
        <f t="shared" si="2"/>
        <v>ปกติ</v>
      </c>
      <c r="K33" s="132">
        <f>input1!AM32</f>
        <v>10</v>
      </c>
      <c r="L33" s="135" t="str">
        <f t="shared" si="3"/>
        <v>ปกติ</v>
      </c>
      <c r="M33" s="134">
        <f>input1!AQ32</f>
        <v>6</v>
      </c>
      <c r="N33" s="135" t="str">
        <f t="shared" si="4"/>
        <v>ปกติ</v>
      </c>
      <c r="O33" s="132">
        <f>input1!AS32</f>
        <v>12</v>
      </c>
      <c r="P33" s="136" t="str">
        <f t="shared" si="5"/>
        <v>มีจุดแข็ง</v>
      </c>
      <c r="Q33" s="133">
        <f t="shared" si="6"/>
        <v>43</v>
      </c>
      <c r="R33" s="147">
        <f t="shared" si="7"/>
        <v>43</v>
      </c>
      <c r="S33" s="131" t="str">
        <f t="shared" si="8"/>
        <v>ปกติ</v>
      </c>
    </row>
    <row r="34" spans="1:19" s="13" customFormat="1" ht="18" customHeight="1">
      <c r="A34" s="177" t="s">
        <v>7</v>
      </c>
      <c r="B34" s="89">
        <f>input1!B33</f>
        <v>31</v>
      </c>
      <c r="C34" s="104" t="str">
        <f>input1!C33</f>
        <v>01180</v>
      </c>
      <c r="D34" s="105" t="str">
        <f>input1!D33</f>
        <v>เด็กหญิงอรพรรณ  เลาคำ</v>
      </c>
      <c r="E34" s="106">
        <f>input1!E33</f>
        <v>2</v>
      </c>
      <c r="F34" s="137" t="str">
        <f t="shared" si="0"/>
        <v>หญิง</v>
      </c>
      <c r="G34" s="119">
        <f>input1!AF33</f>
        <v>7</v>
      </c>
      <c r="H34" s="122" t="str">
        <f t="shared" si="1"/>
        <v>ปกติ</v>
      </c>
      <c r="I34" s="121">
        <f>input1!AI33</f>
        <v>10</v>
      </c>
      <c r="J34" s="122" t="str">
        <f t="shared" si="2"/>
        <v>เสี่ยง/มีปัญหา</v>
      </c>
      <c r="K34" s="119">
        <f>input1!AM33</f>
        <v>7</v>
      </c>
      <c r="L34" s="122" t="str">
        <f t="shared" si="3"/>
        <v>ปกติ</v>
      </c>
      <c r="M34" s="121">
        <f>input1!AQ33</f>
        <v>6</v>
      </c>
      <c r="N34" s="122" t="str">
        <f t="shared" si="4"/>
        <v>ปกติ</v>
      </c>
      <c r="O34" s="119">
        <f>input1!AS33</f>
        <v>11</v>
      </c>
      <c r="P34" s="123" t="str">
        <f t="shared" si="5"/>
        <v>มีจุดแข็ง</v>
      </c>
      <c r="Q34" s="120">
        <f t="shared" si="6"/>
        <v>41</v>
      </c>
      <c r="R34" s="145">
        <f t="shared" si="7"/>
        <v>41</v>
      </c>
      <c r="S34" s="137" t="str">
        <f t="shared" si="8"/>
        <v>ปกติ</v>
      </c>
    </row>
    <row r="35" spans="1:19" s="13" customFormat="1" ht="18" customHeight="1">
      <c r="A35" s="91" t="s">
        <v>8</v>
      </c>
      <c r="B35" s="89">
        <f>input1!B34</f>
        <v>31</v>
      </c>
      <c r="C35" s="104" t="str">
        <f>input1!C34</f>
        <v>01311</v>
      </c>
      <c r="D35" s="105" t="str">
        <f>input1!D34</f>
        <v>เด็กหญิงนลินี  พูกันแก้ว</v>
      </c>
      <c r="E35" s="106">
        <f>input1!E34</f>
        <v>2</v>
      </c>
      <c r="F35" s="124" t="str">
        <f t="shared" si="0"/>
        <v>หญิง</v>
      </c>
      <c r="G35" s="125">
        <f>input1!AF34</f>
        <v>8</v>
      </c>
      <c r="H35" s="122" t="str">
        <f t="shared" si="1"/>
        <v>ปกติ</v>
      </c>
      <c r="I35" s="127">
        <f>input1!AI34</f>
        <v>11</v>
      </c>
      <c r="J35" s="122" t="str">
        <f t="shared" si="2"/>
        <v>เสี่ยง/มีปัญหา</v>
      </c>
      <c r="K35" s="125">
        <f>input1!AM34</f>
        <v>10</v>
      </c>
      <c r="L35" s="122" t="str">
        <f t="shared" si="3"/>
        <v>ปกติ</v>
      </c>
      <c r="M35" s="127">
        <f>input1!AQ34</f>
        <v>9</v>
      </c>
      <c r="N35" s="122" t="str">
        <f t="shared" si="4"/>
        <v>ปกติ</v>
      </c>
      <c r="O35" s="125">
        <f>input1!AS34</f>
        <v>9</v>
      </c>
      <c r="P35" s="123" t="str">
        <f t="shared" si="5"/>
        <v>ไม่มีจุดแข็ง</v>
      </c>
      <c r="Q35" s="126">
        <f t="shared" si="6"/>
        <v>47</v>
      </c>
      <c r="R35" s="146">
        <f t="shared" si="7"/>
        <v>47</v>
      </c>
      <c r="S35" s="137" t="str">
        <f t="shared" si="8"/>
        <v>ปกติ</v>
      </c>
    </row>
    <row r="36" spans="1:19" s="13" customFormat="1" ht="18" customHeight="1">
      <c r="A36" s="178" t="s">
        <v>9</v>
      </c>
      <c r="B36" s="89">
        <f>input1!B35</f>
        <v>31</v>
      </c>
      <c r="C36" s="104">
        <f>input1!C35</f>
        <v>0</v>
      </c>
      <c r="D36" s="105" t="str">
        <f>input1!D35</f>
        <v>เด็กหญิงทรายแก้ว   ภูริบริบูรณ์</v>
      </c>
      <c r="E36" s="106">
        <f>input1!E35</f>
        <v>2</v>
      </c>
      <c r="F36" s="124" t="str">
        <f t="shared" si="0"/>
        <v>หญิง</v>
      </c>
      <c r="G36" s="125">
        <f>input1!AF35</f>
        <v>9</v>
      </c>
      <c r="H36" s="122" t="str">
        <f t="shared" si="1"/>
        <v>ปกติ</v>
      </c>
      <c r="I36" s="127">
        <f>input1!AI35</f>
        <v>8</v>
      </c>
      <c r="J36" s="122" t="str">
        <f t="shared" si="2"/>
        <v>ปกติ</v>
      </c>
      <c r="K36" s="125">
        <f>input1!AM35</f>
        <v>9</v>
      </c>
      <c r="L36" s="122" t="str">
        <f t="shared" si="3"/>
        <v>ปกติ</v>
      </c>
      <c r="M36" s="127">
        <f>input1!AQ35</f>
        <v>10</v>
      </c>
      <c r="N36" s="122" t="str">
        <f t="shared" si="4"/>
        <v>เสี่ยง/มีปัญหา</v>
      </c>
      <c r="O36" s="125">
        <f>input1!AS35</f>
        <v>8</v>
      </c>
      <c r="P36" s="123" t="str">
        <f t="shared" si="5"/>
        <v>ไม่มีจุดแข็ง</v>
      </c>
      <c r="Q36" s="126">
        <f t="shared" si="6"/>
        <v>44</v>
      </c>
      <c r="R36" s="146">
        <f t="shared" si="7"/>
        <v>44</v>
      </c>
      <c r="S36" s="137" t="str">
        <f t="shared" si="8"/>
        <v>ปกติ</v>
      </c>
    </row>
    <row r="37" spans="1:19" s="13" customFormat="1" ht="18" customHeight="1">
      <c r="A37" s="179" t="s">
        <v>10</v>
      </c>
      <c r="B37" s="89" t="e">
        <f>input1!#REF!</f>
        <v>#REF!</v>
      </c>
      <c r="C37" s="104" t="e">
        <f>input1!#REF!</f>
        <v>#REF!</v>
      </c>
      <c r="D37" s="105" t="e">
        <f>input1!#REF!</f>
        <v>#REF!</v>
      </c>
      <c r="E37" s="106" t="e">
        <f>input1!#REF!</f>
        <v>#REF!</v>
      </c>
      <c r="F37" s="124" t="e">
        <f t="shared" si="0"/>
        <v>#REF!</v>
      </c>
      <c r="G37" s="125" t="e">
        <f>input1!#REF!</f>
        <v>#REF!</v>
      </c>
      <c r="H37" s="122" t="e">
        <f t="shared" si="1"/>
        <v>#REF!</v>
      </c>
      <c r="I37" s="127" t="e">
        <f>input1!#REF!</f>
        <v>#REF!</v>
      </c>
      <c r="J37" s="122" t="e">
        <f t="shared" si="2"/>
        <v>#REF!</v>
      </c>
      <c r="K37" s="125" t="e">
        <f>input1!#REF!</f>
        <v>#REF!</v>
      </c>
      <c r="L37" s="122" t="e">
        <f t="shared" si="3"/>
        <v>#REF!</v>
      </c>
      <c r="M37" s="127" t="e">
        <f>input1!#REF!</f>
        <v>#REF!</v>
      </c>
      <c r="N37" s="122" t="e">
        <f t="shared" si="4"/>
        <v>#REF!</v>
      </c>
      <c r="O37" s="125" t="e">
        <f>input1!#REF!</f>
        <v>#REF!</v>
      </c>
      <c r="P37" s="123" t="e">
        <f t="shared" si="5"/>
        <v>#REF!</v>
      </c>
      <c r="Q37" s="126" t="e">
        <f t="shared" si="6"/>
        <v>#REF!</v>
      </c>
      <c r="R37" s="146" t="e">
        <f t="shared" si="7"/>
        <v>#REF!</v>
      </c>
      <c r="S37" s="137" t="e">
        <f t="shared" si="8"/>
        <v>#REF!</v>
      </c>
    </row>
    <row r="38" spans="1:19" s="13" customFormat="1" ht="18" customHeight="1" thickBot="1">
      <c r="A38" s="180" t="s">
        <v>11</v>
      </c>
      <c r="B38" s="90" t="e">
        <f>input1!#REF!</f>
        <v>#REF!</v>
      </c>
      <c r="C38" s="128" t="e">
        <f>input1!#REF!</f>
        <v>#REF!</v>
      </c>
      <c r="D38" s="129" t="e">
        <f>input1!#REF!</f>
        <v>#REF!</v>
      </c>
      <c r="E38" s="130" t="e">
        <f>input1!#REF!</f>
        <v>#REF!</v>
      </c>
      <c r="F38" s="131" t="e">
        <f t="shared" si="0"/>
        <v>#REF!</v>
      </c>
      <c r="G38" s="132" t="e">
        <f>input1!#REF!</f>
        <v>#REF!</v>
      </c>
      <c r="H38" s="135" t="e">
        <f t="shared" si="1"/>
        <v>#REF!</v>
      </c>
      <c r="I38" s="134" t="e">
        <f>input1!#REF!</f>
        <v>#REF!</v>
      </c>
      <c r="J38" s="135" t="e">
        <f t="shared" si="2"/>
        <v>#REF!</v>
      </c>
      <c r="K38" s="132" t="e">
        <f>input1!#REF!</f>
        <v>#REF!</v>
      </c>
      <c r="L38" s="135" t="e">
        <f t="shared" si="3"/>
        <v>#REF!</v>
      </c>
      <c r="M38" s="134" t="e">
        <f>input1!#REF!</f>
        <v>#REF!</v>
      </c>
      <c r="N38" s="135" t="e">
        <f t="shared" si="4"/>
        <v>#REF!</v>
      </c>
      <c r="O38" s="132" t="e">
        <f>input1!#REF!</f>
        <v>#REF!</v>
      </c>
      <c r="P38" s="136" t="e">
        <f t="shared" si="5"/>
        <v>#REF!</v>
      </c>
      <c r="Q38" s="133" t="e">
        <f t="shared" si="6"/>
        <v>#REF!</v>
      </c>
      <c r="R38" s="147" t="e">
        <f t="shared" si="7"/>
        <v>#REF!</v>
      </c>
      <c r="S38" s="131" t="e">
        <f t="shared" si="8"/>
        <v>#REF!</v>
      </c>
    </row>
    <row r="39" spans="1:19" s="13" customFormat="1" ht="18" customHeight="1">
      <c r="A39" s="177" t="s">
        <v>12</v>
      </c>
      <c r="B39" s="89" t="e">
        <f>input1!#REF!</f>
        <v>#REF!</v>
      </c>
      <c r="C39" s="104" t="e">
        <f>input1!#REF!</f>
        <v>#REF!</v>
      </c>
      <c r="D39" s="105" t="e">
        <f>input1!#REF!</f>
        <v>#REF!</v>
      </c>
      <c r="E39" s="106" t="e">
        <f>input1!#REF!</f>
        <v>#REF!</v>
      </c>
      <c r="F39" s="137" t="e">
        <f t="shared" si="0"/>
        <v>#REF!</v>
      </c>
      <c r="G39" s="119" t="e">
        <f>input1!#REF!</f>
        <v>#REF!</v>
      </c>
      <c r="H39" s="122" t="e">
        <f t="shared" si="1"/>
        <v>#REF!</v>
      </c>
      <c r="I39" s="121" t="e">
        <f>input1!#REF!</f>
        <v>#REF!</v>
      </c>
      <c r="J39" s="122" t="e">
        <f t="shared" si="2"/>
        <v>#REF!</v>
      </c>
      <c r="K39" s="119" t="e">
        <f>input1!#REF!</f>
        <v>#REF!</v>
      </c>
      <c r="L39" s="122" t="e">
        <f t="shared" si="3"/>
        <v>#REF!</v>
      </c>
      <c r="M39" s="121" t="e">
        <f>input1!#REF!</f>
        <v>#REF!</v>
      </c>
      <c r="N39" s="122" t="e">
        <f t="shared" si="4"/>
        <v>#REF!</v>
      </c>
      <c r="O39" s="119" t="e">
        <f>input1!#REF!</f>
        <v>#REF!</v>
      </c>
      <c r="P39" s="123" t="e">
        <f t="shared" si="5"/>
        <v>#REF!</v>
      </c>
      <c r="Q39" s="120" t="e">
        <f t="shared" si="6"/>
        <v>#REF!</v>
      </c>
      <c r="R39" s="145" t="e">
        <f t="shared" si="7"/>
        <v>#REF!</v>
      </c>
      <c r="S39" s="137" t="e">
        <f t="shared" si="8"/>
        <v>#REF!</v>
      </c>
    </row>
    <row r="40" spans="1:19" s="13" customFormat="1" ht="18" customHeight="1">
      <c r="A40" s="91" t="s">
        <v>13</v>
      </c>
      <c r="B40" s="89" t="e">
        <f>input1!#REF!</f>
        <v>#REF!</v>
      </c>
      <c r="C40" s="104" t="e">
        <f>input1!#REF!</f>
        <v>#REF!</v>
      </c>
      <c r="D40" s="105" t="e">
        <f>input1!#REF!</f>
        <v>#REF!</v>
      </c>
      <c r="E40" s="106" t="e">
        <f>input1!#REF!</f>
        <v>#REF!</v>
      </c>
      <c r="F40" s="124" t="e">
        <f t="shared" si="0"/>
        <v>#REF!</v>
      </c>
      <c r="G40" s="125" t="e">
        <f>input1!#REF!</f>
        <v>#REF!</v>
      </c>
      <c r="H40" s="122" t="e">
        <f t="shared" si="1"/>
        <v>#REF!</v>
      </c>
      <c r="I40" s="127" t="e">
        <f>input1!#REF!</f>
        <v>#REF!</v>
      </c>
      <c r="J40" s="122" t="e">
        <f t="shared" si="2"/>
        <v>#REF!</v>
      </c>
      <c r="K40" s="125" t="e">
        <f>input1!#REF!</f>
        <v>#REF!</v>
      </c>
      <c r="L40" s="122" t="e">
        <f t="shared" si="3"/>
        <v>#REF!</v>
      </c>
      <c r="M40" s="127" t="e">
        <f>input1!#REF!</f>
        <v>#REF!</v>
      </c>
      <c r="N40" s="122" t="e">
        <f t="shared" si="4"/>
        <v>#REF!</v>
      </c>
      <c r="O40" s="125" t="e">
        <f>input1!#REF!</f>
        <v>#REF!</v>
      </c>
      <c r="P40" s="123" t="e">
        <f t="shared" si="5"/>
        <v>#REF!</v>
      </c>
      <c r="Q40" s="126" t="e">
        <f t="shared" si="6"/>
        <v>#REF!</v>
      </c>
      <c r="R40" s="146" t="e">
        <f t="shared" si="7"/>
        <v>#REF!</v>
      </c>
      <c r="S40" s="137" t="e">
        <f t="shared" si="8"/>
        <v>#REF!</v>
      </c>
    </row>
    <row r="41" spans="1:19" s="13" customFormat="1" ht="18" customHeight="1">
      <c r="A41" s="178" t="s">
        <v>14</v>
      </c>
      <c r="B41" s="89" t="e">
        <f>input1!#REF!</f>
        <v>#REF!</v>
      </c>
      <c r="C41" s="104" t="e">
        <f>input1!#REF!</f>
        <v>#REF!</v>
      </c>
      <c r="D41" s="105" t="e">
        <f>input1!#REF!</f>
        <v>#REF!</v>
      </c>
      <c r="E41" s="106" t="e">
        <f>input1!#REF!</f>
        <v>#REF!</v>
      </c>
      <c r="F41" s="124" t="e">
        <f t="shared" si="0"/>
        <v>#REF!</v>
      </c>
      <c r="G41" s="125" t="e">
        <f>input1!#REF!</f>
        <v>#REF!</v>
      </c>
      <c r="H41" s="122" t="e">
        <f t="shared" si="1"/>
        <v>#REF!</v>
      </c>
      <c r="I41" s="127" t="e">
        <f>input1!#REF!</f>
        <v>#REF!</v>
      </c>
      <c r="J41" s="122" t="e">
        <f t="shared" si="2"/>
        <v>#REF!</v>
      </c>
      <c r="K41" s="125" t="e">
        <f>input1!#REF!</f>
        <v>#REF!</v>
      </c>
      <c r="L41" s="122" t="e">
        <f t="shared" si="3"/>
        <v>#REF!</v>
      </c>
      <c r="M41" s="127" t="e">
        <f>input1!#REF!</f>
        <v>#REF!</v>
      </c>
      <c r="N41" s="122" t="e">
        <f t="shared" si="4"/>
        <v>#REF!</v>
      </c>
      <c r="O41" s="125" t="e">
        <f>input1!#REF!</f>
        <v>#REF!</v>
      </c>
      <c r="P41" s="123" t="e">
        <f t="shared" si="5"/>
        <v>#REF!</v>
      </c>
      <c r="Q41" s="126" t="e">
        <f t="shared" si="6"/>
        <v>#REF!</v>
      </c>
      <c r="R41" s="146" t="e">
        <f t="shared" si="7"/>
        <v>#REF!</v>
      </c>
      <c r="S41" s="137" t="e">
        <f t="shared" si="8"/>
        <v>#REF!</v>
      </c>
    </row>
    <row r="42" spans="1:19" s="13" customFormat="1" ht="18" customHeight="1">
      <c r="A42" s="179" t="s">
        <v>15</v>
      </c>
      <c r="B42" s="89" t="e">
        <f>input1!#REF!</f>
        <v>#REF!</v>
      </c>
      <c r="C42" s="104" t="e">
        <f>input1!#REF!</f>
        <v>#REF!</v>
      </c>
      <c r="D42" s="105" t="e">
        <f>input1!#REF!</f>
        <v>#REF!</v>
      </c>
      <c r="E42" s="106" t="e">
        <f>input1!#REF!</f>
        <v>#REF!</v>
      </c>
      <c r="F42" s="124" t="e">
        <f t="shared" si="0"/>
        <v>#REF!</v>
      </c>
      <c r="G42" s="125" t="e">
        <f>input1!#REF!</f>
        <v>#REF!</v>
      </c>
      <c r="H42" s="122" t="e">
        <f t="shared" si="1"/>
        <v>#REF!</v>
      </c>
      <c r="I42" s="127" t="e">
        <f>input1!#REF!</f>
        <v>#REF!</v>
      </c>
      <c r="J42" s="122" t="e">
        <f t="shared" si="2"/>
        <v>#REF!</v>
      </c>
      <c r="K42" s="125" t="e">
        <f>input1!#REF!</f>
        <v>#REF!</v>
      </c>
      <c r="L42" s="122" t="e">
        <f t="shared" si="3"/>
        <v>#REF!</v>
      </c>
      <c r="M42" s="127" t="e">
        <f>input1!#REF!</f>
        <v>#REF!</v>
      </c>
      <c r="N42" s="122" t="e">
        <f t="shared" si="4"/>
        <v>#REF!</v>
      </c>
      <c r="O42" s="125" t="e">
        <f>input1!#REF!</f>
        <v>#REF!</v>
      </c>
      <c r="P42" s="123" t="e">
        <f t="shared" si="5"/>
        <v>#REF!</v>
      </c>
      <c r="Q42" s="126" t="e">
        <f t="shared" si="6"/>
        <v>#REF!</v>
      </c>
      <c r="R42" s="146" t="e">
        <f t="shared" si="7"/>
        <v>#REF!</v>
      </c>
      <c r="S42" s="137" t="e">
        <f t="shared" si="8"/>
        <v>#REF!</v>
      </c>
    </row>
    <row r="43" spans="1:19" s="13" customFormat="1" ht="18" customHeight="1" thickBot="1">
      <c r="A43" s="180" t="s">
        <v>16</v>
      </c>
      <c r="B43" s="90" t="e">
        <f>input1!#REF!</f>
        <v>#REF!</v>
      </c>
      <c r="C43" s="104" t="e">
        <f>input1!#REF!</f>
        <v>#REF!</v>
      </c>
      <c r="D43" s="105" t="e">
        <f>input1!#REF!</f>
        <v>#REF!</v>
      </c>
      <c r="E43" s="106" t="e">
        <f>input1!#REF!</f>
        <v>#REF!</v>
      </c>
      <c r="F43" s="124" t="e">
        <f t="shared" si="0"/>
        <v>#REF!</v>
      </c>
      <c r="G43" s="125" t="e">
        <f>input1!#REF!</f>
        <v>#REF!</v>
      </c>
      <c r="H43" s="122" t="e">
        <f t="shared" si="1"/>
        <v>#REF!</v>
      </c>
      <c r="I43" s="127" t="e">
        <f>input1!#REF!</f>
        <v>#REF!</v>
      </c>
      <c r="J43" s="122" t="e">
        <f t="shared" si="2"/>
        <v>#REF!</v>
      </c>
      <c r="K43" s="125" t="e">
        <f>input1!#REF!</f>
        <v>#REF!</v>
      </c>
      <c r="L43" s="122" t="e">
        <f t="shared" si="3"/>
        <v>#REF!</v>
      </c>
      <c r="M43" s="127" t="e">
        <f>input1!#REF!</f>
        <v>#REF!</v>
      </c>
      <c r="N43" s="122" t="e">
        <f t="shared" si="4"/>
        <v>#REF!</v>
      </c>
      <c r="O43" s="125" t="e">
        <f>input1!#REF!</f>
        <v>#REF!</v>
      </c>
      <c r="P43" s="123" t="e">
        <f t="shared" si="5"/>
        <v>#REF!</v>
      </c>
      <c r="Q43" s="126" t="e">
        <f>G43+I43+K43+M43+O43</f>
        <v>#REF!</v>
      </c>
      <c r="R43" s="146" t="e">
        <f t="shared" si="7"/>
        <v>#REF!</v>
      </c>
      <c r="S43" s="137" t="e">
        <f t="shared" si="8"/>
        <v>#REF!</v>
      </c>
    </row>
    <row r="44" spans="1:19" s="13" customFormat="1" ht="18" customHeight="1" thickBot="1">
      <c r="A44" s="181" t="s">
        <v>60</v>
      </c>
      <c r="B44" s="90" t="e">
        <f>input1!#REF!</f>
        <v>#REF!</v>
      </c>
      <c r="C44" s="107" t="e">
        <f>input1!#REF!</f>
        <v>#REF!</v>
      </c>
      <c r="D44" s="108" t="e">
        <f>input1!#REF!</f>
        <v>#REF!</v>
      </c>
      <c r="E44" s="149" t="e">
        <f>input1!#REF!</f>
        <v>#REF!</v>
      </c>
      <c r="F44" s="131" t="e">
        <f t="shared" si="0"/>
        <v>#REF!</v>
      </c>
      <c r="G44" s="132" t="e">
        <f>input1!#REF!</f>
        <v>#REF!</v>
      </c>
      <c r="H44" s="135" t="e">
        <f t="shared" si="1"/>
        <v>#REF!</v>
      </c>
      <c r="I44" s="134" t="e">
        <f>input1!#REF!</f>
        <v>#REF!</v>
      </c>
      <c r="J44" s="135" t="e">
        <f t="shared" si="2"/>
        <v>#REF!</v>
      </c>
      <c r="K44" s="132" t="e">
        <f>input1!#REF!</f>
        <v>#REF!</v>
      </c>
      <c r="L44" s="135" t="e">
        <f t="shared" si="3"/>
        <v>#REF!</v>
      </c>
      <c r="M44" s="134" t="e">
        <f>input1!#REF!</f>
        <v>#REF!</v>
      </c>
      <c r="N44" s="135" t="e">
        <f t="shared" si="4"/>
        <v>#REF!</v>
      </c>
      <c r="O44" s="132" t="e">
        <f>input1!#REF!</f>
        <v>#REF!</v>
      </c>
      <c r="P44" s="136" t="e">
        <f t="shared" si="5"/>
        <v>#REF!</v>
      </c>
      <c r="Q44" s="133" t="e">
        <f>G44+I44+K44+M44+O44</f>
        <v>#REF!</v>
      </c>
      <c r="R44" s="147" t="e">
        <f t="shared" si="7"/>
        <v>#REF!</v>
      </c>
      <c r="S44" s="131" t="e">
        <f t="shared" si="8"/>
        <v>#REF!</v>
      </c>
    </row>
    <row r="45" spans="1:19" ht="21" thickBot="1"/>
    <row r="46" spans="1:19" ht="27" thickBot="1">
      <c r="D46" s="101" t="s">
        <v>55</v>
      </c>
      <c r="E46" s="102"/>
      <c r="F46" s="102"/>
      <c r="G46" s="102"/>
      <c r="H46" s="102"/>
      <c r="I46" s="102"/>
      <c r="J46" s="103"/>
    </row>
  </sheetData>
  <sheetProtection password="CB38" sheet="1" objects="1" scenarios="1"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6" orientation="landscape" horizontalDpi="4294967293" verticalDpi="360" r:id="rId1"/>
  <headerFooter alignWithMargins="0"/>
  <rowBreaks count="1" manualBreakCount="1">
    <brk id="4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46"/>
  <sheetViews>
    <sheetView view="pageBreakPreview" zoomScale="90" zoomScaleNormal="100" zoomScaleSheetLayoutView="90" workbookViewId="0">
      <selection activeCell="T35" sqref="T35"/>
    </sheetView>
  </sheetViews>
  <sheetFormatPr defaultRowHeight="20.25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customWidth="1"/>
    <col min="8" max="8" width="13.5703125" style="2" customWidth="1"/>
    <col min="9" max="9" width="4.42578125" style="2" customWidth="1"/>
    <col min="10" max="10" width="13.5703125" style="2" customWidth="1"/>
    <col min="11" max="11" width="4.42578125" style="2" customWidth="1"/>
    <col min="12" max="12" width="13.5703125" style="2" customWidth="1"/>
    <col min="13" max="13" width="4.42578125" style="2" customWidth="1"/>
    <col min="14" max="14" width="13.5703125" style="2" customWidth="1"/>
    <col min="15" max="15" width="4.42578125" style="2" customWidth="1"/>
    <col min="16" max="16" width="13.5703125" style="2" customWidth="1"/>
    <col min="17" max="17" width="0.140625" style="2" hidden="1" customWidth="1"/>
    <col min="18" max="18" width="4" style="2" customWidth="1"/>
    <col min="19" max="19" width="14.28515625" style="2" customWidth="1"/>
    <col min="20" max="16384" width="9.140625" style="2"/>
  </cols>
  <sheetData>
    <row r="1" spans="1:19" ht="21.75" customHeight="1" thickBot="1">
      <c r="A1" s="256" t="s">
        <v>26</v>
      </c>
      <c r="B1" s="257"/>
      <c r="C1" s="257"/>
      <c r="D1" s="257"/>
      <c r="E1" s="257"/>
      <c r="F1" s="258"/>
      <c r="G1" s="257" t="s">
        <v>44</v>
      </c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8"/>
    </row>
    <row r="2" spans="1:19" ht="22.5" customHeight="1" thickBot="1">
      <c r="A2" s="278" t="str">
        <f>input1!A2</f>
        <v>ชั้นมัธยมศึกษาปีที่ 3/1</v>
      </c>
      <c r="B2" s="277"/>
      <c r="C2" s="277"/>
      <c r="D2" s="277"/>
      <c r="E2" s="277"/>
      <c r="F2" s="279"/>
      <c r="G2" s="256" t="s">
        <v>37</v>
      </c>
      <c r="H2" s="258"/>
      <c r="I2" s="280" t="s">
        <v>38</v>
      </c>
      <c r="J2" s="280"/>
      <c r="K2" s="256" t="s">
        <v>39</v>
      </c>
      <c r="L2" s="258"/>
      <c r="M2" s="280" t="s">
        <v>40</v>
      </c>
      <c r="N2" s="280"/>
      <c r="O2" s="256" t="s">
        <v>41</v>
      </c>
      <c r="P2" s="258"/>
      <c r="Q2" s="110"/>
      <c r="R2" s="256" t="s">
        <v>42</v>
      </c>
      <c r="S2" s="258"/>
    </row>
    <row r="3" spans="1:19" ht="21.75" thickBot="1">
      <c r="A3" s="86" t="s">
        <v>21</v>
      </c>
      <c r="B3" s="87" t="s">
        <v>20</v>
      </c>
      <c r="C3" s="88" t="s">
        <v>22</v>
      </c>
      <c r="D3" s="87" t="s">
        <v>23</v>
      </c>
      <c r="E3" s="88" t="s">
        <v>24</v>
      </c>
      <c r="F3" s="111" t="s">
        <v>24</v>
      </c>
      <c r="G3" s="112" t="s">
        <v>35</v>
      </c>
      <c r="H3" s="113" t="s">
        <v>36</v>
      </c>
      <c r="I3" s="112" t="s">
        <v>35</v>
      </c>
      <c r="J3" s="114" t="s">
        <v>36</v>
      </c>
      <c r="K3" s="115" t="s">
        <v>35</v>
      </c>
      <c r="L3" s="113" t="s">
        <v>36</v>
      </c>
      <c r="M3" s="112" t="s">
        <v>35</v>
      </c>
      <c r="N3" s="114" t="s">
        <v>36</v>
      </c>
      <c r="O3" s="115" t="s">
        <v>35</v>
      </c>
      <c r="P3" s="116" t="s">
        <v>36</v>
      </c>
      <c r="Q3" s="117"/>
      <c r="R3" s="148" t="s">
        <v>35</v>
      </c>
      <c r="S3" s="87" t="s">
        <v>36</v>
      </c>
    </row>
    <row r="4" spans="1:19" s="13" customFormat="1" ht="18" customHeight="1">
      <c r="A4" s="177" t="s">
        <v>66</v>
      </c>
      <c r="B4" s="89">
        <f>input1!B4</f>
        <v>31</v>
      </c>
      <c r="C4" s="104" t="str">
        <f>input1!C4</f>
        <v>01144</v>
      </c>
      <c r="D4" s="105" t="str">
        <f>input1!D4</f>
        <v>เด็กชายเจมส์พล  ศรีอินทร์</v>
      </c>
      <c r="E4" s="106">
        <f>input1!E4</f>
        <v>1</v>
      </c>
      <c r="F4" s="118" t="str">
        <f>IF(E4=1,"ชาย",IF(E4=2,"หญิง","-"))</f>
        <v>ชาย</v>
      </c>
      <c r="G4" s="119">
        <f>input2!AF4</f>
        <v>6</v>
      </c>
      <c r="H4" s="122" t="str">
        <f>IF(G4&gt;10,"เสี่ยง/มีปัญหา","ปกติ")</f>
        <v>ปกติ</v>
      </c>
      <c r="I4" s="121">
        <f>input2!AI4</f>
        <v>8</v>
      </c>
      <c r="J4" s="122" t="str">
        <f>IF(I4&gt;9,"เสี่ยง/มีปัญหา","ปกติ")</f>
        <v>ปกติ</v>
      </c>
      <c r="K4" s="119">
        <f>input2!AM4</f>
        <v>9</v>
      </c>
      <c r="L4" s="122" t="str">
        <f>IF(K4&gt;10,"เสี่ยง/มีปัญหา","ปกติ")</f>
        <v>ปกติ</v>
      </c>
      <c r="M4" s="121">
        <f>input2!AQ4</f>
        <v>7</v>
      </c>
      <c r="N4" s="122" t="str">
        <f>IF(M4&gt;9,"เสี่ยง/มีปัญหา","ปกติ")</f>
        <v>ปกติ</v>
      </c>
      <c r="O4" s="119">
        <f>input2!AS4</f>
        <v>11</v>
      </c>
      <c r="P4" s="123" t="str">
        <f>IF(O4&gt;10,"มีจุดแข็ง","ไม่มีจุดแข็ง")</f>
        <v>มีจุดแข็ง</v>
      </c>
      <c r="Q4" s="120">
        <f>G4+I4+K4+M4+O4</f>
        <v>41</v>
      </c>
      <c r="R4" s="145">
        <f>IF(Q4&lt;1,"-",Q4)</f>
        <v>41</v>
      </c>
      <c r="S4" s="137" t="str">
        <f>IF(R4&gt;48,"เสี่ยง/มีปัญหา","ปกติ")</f>
        <v>ปกติ</v>
      </c>
    </row>
    <row r="5" spans="1:19" s="13" customFormat="1" ht="18" customHeight="1">
      <c r="A5" s="91" t="s">
        <v>67</v>
      </c>
      <c r="B5" s="89">
        <f>input1!B5</f>
        <v>31</v>
      </c>
      <c r="C5" s="104" t="str">
        <f>input1!C5</f>
        <v>01146</v>
      </c>
      <c r="D5" s="105" t="str">
        <f>input1!D5</f>
        <v>เด็กชายธนวัฒน์  พันธ์เกตุกิจ</v>
      </c>
      <c r="E5" s="106">
        <f>input1!E5</f>
        <v>1</v>
      </c>
      <c r="F5" s="124" t="str">
        <f t="shared" ref="F5:F44" si="0">IF(E5=1,"ชาย",IF(E5=2,"หญิง","-"))</f>
        <v>ชาย</v>
      </c>
      <c r="G5" s="125">
        <f>input2!AF5</f>
        <v>6</v>
      </c>
      <c r="H5" s="122" t="str">
        <f t="shared" ref="H5:H44" si="1">IF(G5&gt;10,"เสี่ยง/มีปัญหา","ปกติ")</f>
        <v>ปกติ</v>
      </c>
      <c r="I5" s="127">
        <f>input2!AI5</f>
        <v>8</v>
      </c>
      <c r="J5" s="122" t="str">
        <f t="shared" ref="J5:J44" si="2">IF(I5&gt;9,"เสี่ยง/มีปัญหา","ปกติ")</f>
        <v>ปกติ</v>
      </c>
      <c r="K5" s="125">
        <f>input2!AM5</f>
        <v>10</v>
      </c>
      <c r="L5" s="122" t="str">
        <f t="shared" ref="L5:L44" si="3">IF(K5&gt;10,"เสี่ยง/มีปัญหา","ปกติ")</f>
        <v>ปกติ</v>
      </c>
      <c r="M5" s="127">
        <f>input2!AQ5</f>
        <v>8</v>
      </c>
      <c r="N5" s="122" t="str">
        <f t="shared" ref="N5:N44" si="4">IF(M5&gt;9,"เสี่ยง/มีปัญหา","ปกติ")</f>
        <v>ปกติ</v>
      </c>
      <c r="O5" s="125">
        <f>input2!AS5</f>
        <v>10</v>
      </c>
      <c r="P5" s="123" t="str">
        <f t="shared" ref="P5:P44" si="5">IF(O5&gt;10,"มีจุดแข็ง","ไม่มีจุดแข็ง")</f>
        <v>ไม่มีจุดแข็ง</v>
      </c>
      <c r="Q5" s="126">
        <f t="shared" ref="Q5:Q42" si="6">G5+I5+K5+M5+O5</f>
        <v>42</v>
      </c>
      <c r="R5" s="146">
        <f t="shared" ref="R5:R44" si="7">IF(Q5&lt;1,"-",Q5)</f>
        <v>42</v>
      </c>
      <c r="S5" s="137" t="str">
        <f t="shared" ref="S5:S44" si="8">IF(R5&gt;48,"เสี่ยง/มีปัญหา","ปกติ")</f>
        <v>ปกติ</v>
      </c>
    </row>
    <row r="6" spans="1:19" s="13" customFormat="1" ht="18" customHeight="1">
      <c r="A6" s="178" t="s">
        <v>68</v>
      </c>
      <c r="B6" s="89">
        <f>input1!B6</f>
        <v>31</v>
      </c>
      <c r="C6" s="104" t="str">
        <f>input1!C6</f>
        <v>01147</v>
      </c>
      <c r="D6" s="105" t="str">
        <f>input1!D6</f>
        <v>เด็กชายธนากร  เขียวเล็ก</v>
      </c>
      <c r="E6" s="106">
        <f>input1!E6</f>
        <v>1</v>
      </c>
      <c r="F6" s="124" t="str">
        <f t="shared" si="0"/>
        <v>ชาย</v>
      </c>
      <c r="G6" s="119">
        <f>input2!AF6</f>
        <v>6</v>
      </c>
      <c r="H6" s="122" t="str">
        <f t="shared" si="1"/>
        <v>ปกติ</v>
      </c>
      <c r="I6" s="121">
        <f>input2!AI6</f>
        <v>8</v>
      </c>
      <c r="J6" s="122" t="str">
        <f t="shared" si="2"/>
        <v>ปกติ</v>
      </c>
      <c r="K6" s="119">
        <f>input2!AM6</f>
        <v>11</v>
      </c>
      <c r="L6" s="122" t="str">
        <f t="shared" si="3"/>
        <v>เสี่ยง/มีปัญหา</v>
      </c>
      <c r="M6" s="121">
        <f>input2!AQ6</f>
        <v>10</v>
      </c>
      <c r="N6" s="122" t="str">
        <f t="shared" si="4"/>
        <v>เสี่ยง/มีปัญหา</v>
      </c>
      <c r="O6" s="119">
        <f>input2!AS6</f>
        <v>9</v>
      </c>
      <c r="P6" s="123" t="str">
        <f t="shared" si="5"/>
        <v>ไม่มีจุดแข็ง</v>
      </c>
      <c r="Q6" s="126">
        <f t="shared" si="6"/>
        <v>44</v>
      </c>
      <c r="R6" s="146">
        <f t="shared" si="7"/>
        <v>44</v>
      </c>
      <c r="S6" s="137" t="str">
        <f t="shared" si="8"/>
        <v>ปกติ</v>
      </c>
    </row>
    <row r="7" spans="1:19" s="13" customFormat="1" ht="18" customHeight="1">
      <c r="A7" s="179" t="s">
        <v>69</v>
      </c>
      <c r="B7" s="89">
        <f>input1!B7</f>
        <v>31</v>
      </c>
      <c r="C7" s="104" t="str">
        <f>input1!C7</f>
        <v>01148</v>
      </c>
      <c r="D7" s="105" t="str">
        <f>input1!D7</f>
        <v>เด็กชายธีระวัฒน์  คุ้มวงษ์</v>
      </c>
      <c r="E7" s="106">
        <f>input1!E7</f>
        <v>1</v>
      </c>
      <c r="F7" s="124" t="str">
        <f t="shared" si="0"/>
        <v>ชาย</v>
      </c>
      <c r="G7" s="125" t="str">
        <f>input2!AF7</f>
        <v>0</v>
      </c>
      <c r="H7" s="122" t="str">
        <f t="shared" si="1"/>
        <v>เสี่ยง/มีปัญหา</v>
      </c>
      <c r="I7" s="127" t="str">
        <f>input2!AI7</f>
        <v>0</v>
      </c>
      <c r="J7" s="122" t="str">
        <f t="shared" si="2"/>
        <v>เสี่ยง/มีปัญหา</v>
      </c>
      <c r="K7" s="125" t="str">
        <f>input2!AM7</f>
        <v>0</v>
      </c>
      <c r="L7" s="122" t="str">
        <f t="shared" si="3"/>
        <v>เสี่ยง/มีปัญหา</v>
      </c>
      <c r="M7" s="127" t="str">
        <f>input2!AQ7</f>
        <v>0</v>
      </c>
      <c r="N7" s="122" t="str">
        <f t="shared" si="4"/>
        <v>เสี่ยง/มีปัญหา</v>
      </c>
      <c r="O7" s="125" t="str">
        <f>input2!AS7</f>
        <v>0</v>
      </c>
      <c r="P7" s="123" t="str">
        <f t="shared" si="5"/>
        <v>มีจุดแข็ง</v>
      </c>
      <c r="Q7" s="126">
        <f t="shared" si="6"/>
        <v>0</v>
      </c>
      <c r="R7" s="146" t="str">
        <f t="shared" si="7"/>
        <v>-</v>
      </c>
      <c r="S7" s="137" t="str">
        <f t="shared" si="8"/>
        <v>เสี่ยง/มีปัญหา</v>
      </c>
    </row>
    <row r="8" spans="1:19" s="13" customFormat="1" ht="18" customHeight="1" thickBot="1">
      <c r="A8" s="180" t="s">
        <v>70</v>
      </c>
      <c r="B8" s="90">
        <f>input1!B8</f>
        <v>31</v>
      </c>
      <c r="C8" s="128" t="str">
        <f>input1!C8</f>
        <v>01149</v>
      </c>
      <c r="D8" s="129" t="str">
        <f>input1!D8</f>
        <v>เด็กชายนวพล  นวลจันทร์</v>
      </c>
      <c r="E8" s="130">
        <f>input1!E8</f>
        <v>1</v>
      </c>
      <c r="F8" s="131" t="str">
        <f t="shared" si="0"/>
        <v>ชาย</v>
      </c>
      <c r="G8" s="134">
        <f>input2!AF8</f>
        <v>9</v>
      </c>
      <c r="H8" s="135" t="str">
        <f t="shared" si="1"/>
        <v>ปกติ</v>
      </c>
      <c r="I8" s="134">
        <f>input2!AI8</f>
        <v>10</v>
      </c>
      <c r="J8" s="135" t="str">
        <f t="shared" si="2"/>
        <v>เสี่ยง/มีปัญหา</v>
      </c>
      <c r="K8" s="132">
        <f>input2!AM8</f>
        <v>10</v>
      </c>
      <c r="L8" s="135" t="str">
        <f t="shared" si="3"/>
        <v>ปกติ</v>
      </c>
      <c r="M8" s="134">
        <f>input2!AQ8</f>
        <v>8</v>
      </c>
      <c r="N8" s="135" t="str">
        <f t="shared" si="4"/>
        <v>ปกติ</v>
      </c>
      <c r="O8" s="132">
        <f>input2!AS8</f>
        <v>7</v>
      </c>
      <c r="P8" s="136" t="str">
        <f t="shared" si="5"/>
        <v>ไม่มีจุดแข็ง</v>
      </c>
      <c r="Q8" s="133">
        <f t="shared" si="6"/>
        <v>44</v>
      </c>
      <c r="R8" s="147">
        <f t="shared" si="7"/>
        <v>44</v>
      </c>
      <c r="S8" s="131" t="str">
        <f t="shared" si="8"/>
        <v>ปกติ</v>
      </c>
    </row>
    <row r="9" spans="1:19" s="13" customFormat="1" ht="18" customHeight="1">
      <c r="A9" s="177" t="s">
        <v>71</v>
      </c>
      <c r="B9" s="89">
        <f>input1!B9</f>
        <v>31</v>
      </c>
      <c r="C9" s="104" t="str">
        <f>input1!C9</f>
        <v>01150</v>
      </c>
      <c r="D9" s="105" t="str">
        <f>input1!D9</f>
        <v>เด็กชายนัฐวีร์  เอี่ยวพ่วง</v>
      </c>
      <c r="E9" s="106">
        <f>input1!E9</f>
        <v>1</v>
      </c>
      <c r="F9" s="137" t="str">
        <f t="shared" si="0"/>
        <v>ชาย</v>
      </c>
      <c r="G9" s="119">
        <f>input2!AF9</f>
        <v>6</v>
      </c>
      <c r="H9" s="122" t="str">
        <f t="shared" si="1"/>
        <v>ปกติ</v>
      </c>
      <c r="I9" s="121">
        <f>input2!AI9</f>
        <v>9</v>
      </c>
      <c r="J9" s="122" t="str">
        <f t="shared" si="2"/>
        <v>ปกติ</v>
      </c>
      <c r="K9" s="119">
        <f>input2!AM9</f>
        <v>11</v>
      </c>
      <c r="L9" s="122" t="str">
        <f t="shared" si="3"/>
        <v>เสี่ยง/มีปัญหา</v>
      </c>
      <c r="M9" s="121">
        <f>input2!AQ9</f>
        <v>7</v>
      </c>
      <c r="N9" s="122" t="str">
        <f t="shared" si="4"/>
        <v>ปกติ</v>
      </c>
      <c r="O9" s="119">
        <f>input2!AS9</f>
        <v>12</v>
      </c>
      <c r="P9" s="123" t="str">
        <f t="shared" si="5"/>
        <v>มีจุดแข็ง</v>
      </c>
      <c r="Q9" s="120">
        <f t="shared" si="6"/>
        <v>45</v>
      </c>
      <c r="R9" s="145">
        <f t="shared" si="7"/>
        <v>45</v>
      </c>
      <c r="S9" s="137" t="str">
        <f t="shared" si="8"/>
        <v>ปกติ</v>
      </c>
    </row>
    <row r="10" spans="1:19" s="13" customFormat="1" ht="18" customHeight="1">
      <c r="A10" s="91" t="s">
        <v>72</v>
      </c>
      <c r="B10" s="89">
        <f>input1!B10</f>
        <v>31</v>
      </c>
      <c r="C10" s="104" t="str">
        <f>input1!C10</f>
        <v>01152</v>
      </c>
      <c r="D10" s="105" t="str">
        <f>input1!D10</f>
        <v>เด็กชายวินัย  เคนทอง</v>
      </c>
      <c r="E10" s="106">
        <f>input1!E10</f>
        <v>1</v>
      </c>
      <c r="F10" s="124" t="str">
        <f t="shared" si="0"/>
        <v>ชาย</v>
      </c>
      <c r="G10" s="119">
        <f>input2!AF10</f>
        <v>6</v>
      </c>
      <c r="H10" s="122" t="str">
        <f t="shared" si="1"/>
        <v>ปกติ</v>
      </c>
      <c r="I10" s="121">
        <f>input2!AI10</f>
        <v>8</v>
      </c>
      <c r="J10" s="122" t="str">
        <f t="shared" si="2"/>
        <v>ปกติ</v>
      </c>
      <c r="K10" s="119">
        <f>input2!AM10</f>
        <v>10</v>
      </c>
      <c r="L10" s="122" t="str">
        <f t="shared" si="3"/>
        <v>ปกติ</v>
      </c>
      <c r="M10" s="121">
        <f>input2!AQ10</f>
        <v>8</v>
      </c>
      <c r="N10" s="122" t="str">
        <f t="shared" si="4"/>
        <v>ปกติ</v>
      </c>
      <c r="O10" s="119">
        <f>input2!AS10</f>
        <v>10</v>
      </c>
      <c r="P10" s="123" t="str">
        <f t="shared" si="5"/>
        <v>ไม่มีจุดแข็ง</v>
      </c>
      <c r="Q10" s="126">
        <f t="shared" si="6"/>
        <v>42</v>
      </c>
      <c r="R10" s="146">
        <f t="shared" si="7"/>
        <v>42</v>
      </c>
      <c r="S10" s="137" t="str">
        <f t="shared" si="8"/>
        <v>ปกติ</v>
      </c>
    </row>
    <row r="11" spans="1:19" s="13" customFormat="1" ht="18" customHeight="1">
      <c r="A11" s="178" t="s">
        <v>73</v>
      </c>
      <c r="B11" s="89">
        <f>input1!B11</f>
        <v>31</v>
      </c>
      <c r="C11" s="104" t="str">
        <f>input1!C11</f>
        <v>01154</v>
      </c>
      <c r="D11" s="105" t="str">
        <f>input1!D11</f>
        <v>เด็กชายอานนท์  จานนอก</v>
      </c>
      <c r="E11" s="106">
        <f>input1!E11</f>
        <v>1</v>
      </c>
      <c r="F11" s="124" t="str">
        <f t="shared" si="0"/>
        <v>ชาย</v>
      </c>
      <c r="G11" s="125">
        <f>input2!AF11</f>
        <v>6</v>
      </c>
      <c r="H11" s="122" t="str">
        <f t="shared" si="1"/>
        <v>ปกติ</v>
      </c>
      <c r="I11" s="127">
        <f>input2!AI11</f>
        <v>9</v>
      </c>
      <c r="J11" s="122" t="str">
        <f t="shared" si="2"/>
        <v>ปกติ</v>
      </c>
      <c r="K11" s="125">
        <f>input2!AM11</f>
        <v>10</v>
      </c>
      <c r="L11" s="122" t="str">
        <f t="shared" si="3"/>
        <v>ปกติ</v>
      </c>
      <c r="M11" s="127">
        <f>input2!AQ11</f>
        <v>6</v>
      </c>
      <c r="N11" s="122" t="str">
        <f t="shared" si="4"/>
        <v>ปกติ</v>
      </c>
      <c r="O11" s="125">
        <f>input2!AS11</f>
        <v>12</v>
      </c>
      <c r="P11" s="123" t="str">
        <f t="shared" si="5"/>
        <v>มีจุดแข็ง</v>
      </c>
      <c r="Q11" s="126">
        <f t="shared" si="6"/>
        <v>43</v>
      </c>
      <c r="R11" s="146">
        <f t="shared" si="7"/>
        <v>43</v>
      </c>
      <c r="S11" s="137" t="str">
        <f t="shared" si="8"/>
        <v>ปกติ</v>
      </c>
    </row>
    <row r="12" spans="1:19" s="13" customFormat="1" ht="18" customHeight="1">
      <c r="A12" s="179" t="s">
        <v>74</v>
      </c>
      <c r="B12" s="89">
        <f>input1!B12</f>
        <v>31</v>
      </c>
      <c r="C12" s="104" t="str">
        <f>input1!C12</f>
        <v>01142</v>
      </c>
      <c r="D12" s="105" t="str">
        <f>input1!D12</f>
        <v>เด็กหญิงกรกฎ  แสงภารา</v>
      </c>
      <c r="E12" s="106">
        <f>input1!E12</f>
        <v>2</v>
      </c>
      <c r="F12" s="124" t="str">
        <f t="shared" si="0"/>
        <v>หญิง</v>
      </c>
      <c r="G12" s="119">
        <f>input2!AF12</f>
        <v>6</v>
      </c>
      <c r="H12" s="122" t="str">
        <f t="shared" si="1"/>
        <v>ปกติ</v>
      </c>
      <c r="I12" s="121">
        <f>input2!AI12</f>
        <v>8</v>
      </c>
      <c r="J12" s="122" t="str">
        <f t="shared" si="2"/>
        <v>ปกติ</v>
      </c>
      <c r="K12" s="119">
        <f>input2!AM12</f>
        <v>10</v>
      </c>
      <c r="L12" s="122" t="str">
        <f t="shared" si="3"/>
        <v>ปกติ</v>
      </c>
      <c r="M12" s="121">
        <f>input2!AQ12</f>
        <v>8</v>
      </c>
      <c r="N12" s="122" t="str">
        <f t="shared" si="4"/>
        <v>ปกติ</v>
      </c>
      <c r="O12" s="119">
        <f>input2!AS12</f>
        <v>10</v>
      </c>
      <c r="P12" s="123" t="str">
        <f t="shared" si="5"/>
        <v>ไม่มีจุดแข็ง</v>
      </c>
      <c r="Q12" s="126">
        <f t="shared" si="6"/>
        <v>42</v>
      </c>
      <c r="R12" s="146">
        <f t="shared" si="7"/>
        <v>42</v>
      </c>
      <c r="S12" s="137" t="str">
        <f t="shared" si="8"/>
        <v>ปกติ</v>
      </c>
    </row>
    <row r="13" spans="1:19" s="13" customFormat="1" ht="18" customHeight="1" thickBot="1">
      <c r="A13" s="180" t="s">
        <v>75</v>
      </c>
      <c r="B13" s="90">
        <f>input1!B13</f>
        <v>31</v>
      </c>
      <c r="C13" s="128" t="str">
        <f>input1!C13</f>
        <v>01155</v>
      </c>
      <c r="D13" s="129" t="str">
        <f>input1!D13</f>
        <v>เด็กหญิงกรกช  พันธ์เขตกิจ</v>
      </c>
      <c r="E13" s="130">
        <f>input1!E13</f>
        <v>2</v>
      </c>
      <c r="F13" s="131" t="str">
        <f t="shared" si="0"/>
        <v>หญิง</v>
      </c>
      <c r="G13" s="134">
        <f>input2!AF13</f>
        <v>7</v>
      </c>
      <c r="H13" s="135" t="str">
        <f t="shared" si="1"/>
        <v>ปกติ</v>
      </c>
      <c r="I13" s="134">
        <f>input2!AI13</f>
        <v>10</v>
      </c>
      <c r="J13" s="135" t="str">
        <f t="shared" si="2"/>
        <v>เสี่ยง/มีปัญหา</v>
      </c>
      <c r="K13" s="132">
        <f>input2!AM13</f>
        <v>11</v>
      </c>
      <c r="L13" s="135" t="str">
        <f t="shared" si="3"/>
        <v>เสี่ยง/มีปัญหา</v>
      </c>
      <c r="M13" s="134">
        <f>input2!AQ13</f>
        <v>10</v>
      </c>
      <c r="N13" s="135" t="str">
        <f t="shared" si="4"/>
        <v>เสี่ยง/มีปัญหา</v>
      </c>
      <c r="O13" s="132">
        <f>input2!AS13</f>
        <v>9</v>
      </c>
      <c r="P13" s="136" t="str">
        <f t="shared" si="5"/>
        <v>ไม่มีจุดแข็ง</v>
      </c>
      <c r="Q13" s="133">
        <f t="shared" si="6"/>
        <v>47</v>
      </c>
      <c r="R13" s="147">
        <f t="shared" si="7"/>
        <v>47</v>
      </c>
      <c r="S13" s="131" t="str">
        <f t="shared" si="8"/>
        <v>ปกติ</v>
      </c>
    </row>
    <row r="14" spans="1:19" s="13" customFormat="1" ht="18" customHeight="1">
      <c r="A14" s="177" t="s">
        <v>76</v>
      </c>
      <c r="B14" s="89">
        <f>input1!B14</f>
        <v>31</v>
      </c>
      <c r="C14" s="104" t="str">
        <f>input1!C14</f>
        <v>01156</v>
      </c>
      <c r="D14" s="105" t="str">
        <f>input1!D14</f>
        <v>เด็กหญิงกัญญารัตน์  สุขยิ้ม</v>
      </c>
      <c r="E14" s="106">
        <f>input1!E14</f>
        <v>2</v>
      </c>
      <c r="F14" s="137" t="str">
        <f t="shared" si="0"/>
        <v>หญิง</v>
      </c>
      <c r="G14" s="119">
        <f>input2!AF14</f>
        <v>6</v>
      </c>
      <c r="H14" s="122" t="str">
        <f t="shared" si="1"/>
        <v>ปกติ</v>
      </c>
      <c r="I14" s="121">
        <f>input2!AI14</f>
        <v>9</v>
      </c>
      <c r="J14" s="122" t="str">
        <f t="shared" si="2"/>
        <v>ปกติ</v>
      </c>
      <c r="K14" s="119">
        <f>input2!AM14</f>
        <v>10</v>
      </c>
      <c r="L14" s="122" t="str">
        <f t="shared" si="3"/>
        <v>ปกติ</v>
      </c>
      <c r="M14" s="121">
        <f>input2!AQ14</f>
        <v>7</v>
      </c>
      <c r="N14" s="122" t="str">
        <f t="shared" si="4"/>
        <v>ปกติ</v>
      </c>
      <c r="O14" s="119">
        <f>input2!AS14</f>
        <v>8</v>
      </c>
      <c r="P14" s="123" t="str">
        <f t="shared" si="5"/>
        <v>ไม่มีจุดแข็ง</v>
      </c>
      <c r="Q14" s="120">
        <f t="shared" si="6"/>
        <v>40</v>
      </c>
      <c r="R14" s="145">
        <f t="shared" si="7"/>
        <v>40</v>
      </c>
      <c r="S14" s="137" t="str">
        <f t="shared" si="8"/>
        <v>ปกติ</v>
      </c>
    </row>
    <row r="15" spans="1:19" s="13" customFormat="1" ht="18" customHeight="1">
      <c r="A15" s="91" t="s">
        <v>77</v>
      </c>
      <c r="B15" s="89">
        <f>input1!B15</f>
        <v>31</v>
      </c>
      <c r="C15" s="104" t="str">
        <f>input1!C15</f>
        <v>01158</v>
      </c>
      <c r="D15" s="105" t="str">
        <f>input1!D15</f>
        <v>เด็กหญิงจารุวรรณ  ล้อมวงศ์</v>
      </c>
      <c r="E15" s="106">
        <f>input1!E15</f>
        <v>2</v>
      </c>
      <c r="F15" s="124" t="str">
        <f t="shared" si="0"/>
        <v>หญิง</v>
      </c>
      <c r="G15" s="125" t="str">
        <f>input2!AF15</f>
        <v>0</v>
      </c>
      <c r="H15" s="122" t="str">
        <f t="shared" si="1"/>
        <v>เสี่ยง/มีปัญหา</v>
      </c>
      <c r="I15" s="127" t="str">
        <f>input2!AI15</f>
        <v>0</v>
      </c>
      <c r="J15" s="122" t="str">
        <f t="shared" si="2"/>
        <v>เสี่ยง/มีปัญหา</v>
      </c>
      <c r="K15" s="125" t="str">
        <f>input2!AM15</f>
        <v>0</v>
      </c>
      <c r="L15" s="122" t="str">
        <f t="shared" si="3"/>
        <v>เสี่ยง/มีปัญหา</v>
      </c>
      <c r="M15" s="127" t="str">
        <f>input2!AQ15</f>
        <v>0</v>
      </c>
      <c r="N15" s="122" t="str">
        <f t="shared" si="4"/>
        <v>เสี่ยง/มีปัญหา</v>
      </c>
      <c r="O15" s="125" t="str">
        <f>input2!AS15</f>
        <v>0</v>
      </c>
      <c r="P15" s="123" t="str">
        <f t="shared" si="5"/>
        <v>มีจุดแข็ง</v>
      </c>
      <c r="Q15" s="126">
        <f t="shared" si="6"/>
        <v>0</v>
      </c>
      <c r="R15" s="146" t="str">
        <f t="shared" si="7"/>
        <v>-</v>
      </c>
      <c r="S15" s="137" t="str">
        <f t="shared" si="8"/>
        <v>เสี่ยง/มีปัญหา</v>
      </c>
    </row>
    <row r="16" spans="1:19" s="13" customFormat="1" ht="18" customHeight="1">
      <c r="A16" s="178" t="s">
        <v>78</v>
      </c>
      <c r="B16" s="89">
        <f>input1!B16</f>
        <v>31</v>
      </c>
      <c r="C16" s="104" t="str">
        <f>input1!C16</f>
        <v>01161</v>
      </c>
      <c r="D16" s="105" t="str">
        <f>input1!D16</f>
        <v>เด็กหญิงชลธิชา  โสมโสรส</v>
      </c>
      <c r="E16" s="106">
        <f>input1!E16</f>
        <v>2</v>
      </c>
      <c r="F16" s="124" t="str">
        <f t="shared" si="0"/>
        <v>หญิง</v>
      </c>
      <c r="G16" s="119">
        <f>input2!AF16</f>
        <v>6</v>
      </c>
      <c r="H16" s="122" t="str">
        <f t="shared" si="1"/>
        <v>ปกติ</v>
      </c>
      <c r="I16" s="121">
        <f>input2!AI16</f>
        <v>11</v>
      </c>
      <c r="J16" s="122" t="str">
        <f t="shared" si="2"/>
        <v>เสี่ยง/มีปัญหา</v>
      </c>
      <c r="K16" s="119">
        <f>input2!AM16</f>
        <v>10</v>
      </c>
      <c r="L16" s="122" t="str">
        <f t="shared" si="3"/>
        <v>ปกติ</v>
      </c>
      <c r="M16" s="121">
        <f>input2!AQ16</f>
        <v>7</v>
      </c>
      <c r="N16" s="122" t="str">
        <f t="shared" si="4"/>
        <v>ปกติ</v>
      </c>
      <c r="O16" s="119">
        <f>input2!AS16</f>
        <v>9</v>
      </c>
      <c r="P16" s="123" t="str">
        <f t="shared" si="5"/>
        <v>ไม่มีจุดแข็ง</v>
      </c>
      <c r="Q16" s="126">
        <f t="shared" si="6"/>
        <v>43</v>
      </c>
      <c r="R16" s="146">
        <f t="shared" si="7"/>
        <v>43</v>
      </c>
      <c r="S16" s="137" t="str">
        <f t="shared" si="8"/>
        <v>ปกติ</v>
      </c>
    </row>
    <row r="17" spans="1:31" s="13" customFormat="1" ht="18" customHeight="1">
      <c r="A17" s="179" t="s">
        <v>79</v>
      </c>
      <c r="B17" s="89">
        <f>input1!B17</f>
        <v>31</v>
      </c>
      <c r="C17" s="104" t="str">
        <f>input1!C17</f>
        <v>01162</v>
      </c>
      <c r="D17" s="105" t="str">
        <f>input1!D17</f>
        <v>เด็กหญิงธิติมา  พวงสมบัติ</v>
      </c>
      <c r="E17" s="106">
        <f>input1!E17</f>
        <v>2</v>
      </c>
      <c r="F17" s="124" t="str">
        <f t="shared" si="0"/>
        <v>หญิง</v>
      </c>
      <c r="G17" s="125">
        <f>input2!AF17</f>
        <v>7</v>
      </c>
      <c r="H17" s="122" t="str">
        <f t="shared" si="1"/>
        <v>ปกติ</v>
      </c>
      <c r="I17" s="127">
        <f>input2!AI17</f>
        <v>7</v>
      </c>
      <c r="J17" s="122" t="str">
        <f t="shared" si="2"/>
        <v>ปกติ</v>
      </c>
      <c r="K17" s="125">
        <f>input2!AM17</f>
        <v>10</v>
      </c>
      <c r="L17" s="122" t="str">
        <f t="shared" si="3"/>
        <v>ปกติ</v>
      </c>
      <c r="M17" s="127">
        <f>input2!AQ17</f>
        <v>5</v>
      </c>
      <c r="N17" s="122" t="str">
        <f t="shared" si="4"/>
        <v>ปกติ</v>
      </c>
      <c r="O17" s="125">
        <f>input2!AS17</f>
        <v>12</v>
      </c>
      <c r="P17" s="123" t="str">
        <f t="shared" si="5"/>
        <v>มีจุดแข็ง</v>
      </c>
      <c r="Q17" s="126">
        <f t="shared" si="6"/>
        <v>41</v>
      </c>
      <c r="R17" s="146">
        <f t="shared" si="7"/>
        <v>41</v>
      </c>
      <c r="S17" s="137" t="str">
        <f t="shared" si="8"/>
        <v>ปกติ</v>
      </c>
    </row>
    <row r="18" spans="1:31" s="13" customFormat="1" ht="18" customHeight="1" thickBot="1">
      <c r="A18" s="180" t="s">
        <v>80</v>
      </c>
      <c r="B18" s="90">
        <f>input1!B18</f>
        <v>31</v>
      </c>
      <c r="C18" s="128" t="str">
        <f>input1!C18</f>
        <v>01163</v>
      </c>
      <c r="D18" s="129" t="str">
        <f>input1!D18</f>
        <v>เด็กหญิงณัฏฐธิดา  สาพันธ์</v>
      </c>
      <c r="E18" s="130">
        <f>input1!E18</f>
        <v>2</v>
      </c>
      <c r="F18" s="131" t="str">
        <f t="shared" si="0"/>
        <v>หญิง</v>
      </c>
      <c r="G18" s="134">
        <f>input2!AF18</f>
        <v>6</v>
      </c>
      <c r="H18" s="135" t="str">
        <f t="shared" si="1"/>
        <v>ปกติ</v>
      </c>
      <c r="I18" s="134">
        <f>input2!AI18</f>
        <v>7</v>
      </c>
      <c r="J18" s="135" t="str">
        <f t="shared" si="2"/>
        <v>ปกติ</v>
      </c>
      <c r="K18" s="132">
        <f>input2!AM18</f>
        <v>10</v>
      </c>
      <c r="L18" s="135" t="str">
        <f t="shared" si="3"/>
        <v>ปกติ</v>
      </c>
      <c r="M18" s="134">
        <f>input2!AQ18</f>
        <v>5</v>
      </c>
      <c r="N18" s="135" t="str">
        <f t="shared" si="4"/>
        <v>ปกติ</v>
      </c>
      <c r="O18" s="132">
        <f>input2!AS18</f>
        <v>12</v>
      </c>
      <c r="P18" s="136" t="str">
        <f t="shared" si="5"/>
        <v>มีจุดแข็ง</v>
      </c>
      <c r="Q18" s="133">
        <f t="shared" si="6"/>
        <v>40</v>
      </c>
      <c r="R18" s="147">
        <f t="shared" si="7"/>
        <v>40</v>
      </c>
      <c r="S18" s="131" t="str">
        <f t="shared" si="8"/>
        <v>ปกติ</v>
      </c>
    </row>
    <row r="19" spans="1:31" s="13" customFormat="1" ht="18" customHeight="1">
      <c r="A19" s="177" t="s">
        <v>81</v>
      </c>
      <c r="B19" s="89">
        <f>input1!B19</f>
        <v>31</v>
      </c>
      <c r="C19" s="104" t="str">
        <f>input1!C19</f>
        <v>01164</v>
      </c>
      <c r="D19" s="105" t="str">
        <f>input1!D19</f>
        <v>เด็กหญิงดรุณี  แซ่ฉั่ว</v>
      </c>
      <c r="E19" s="106">
        <f>input1!E19</f>
        <v>2</v>
      </c>
      <c r="F19" s="137" t="str">
        <f t="shared" si="0"/>
        <v>หญิง</v>
      </c>
      <c r="G19" s="119">
        <f>input2!AF19</f>
        <v>6</v>
      </c>
      <c r="H19" s="122" t="str">
        <f t="shared" si="1"/>
        <v>ปกติ</v>
      </c>
      <c r="I19" s="121">
        <f>input2!AI19</f>
        <v>10</v>
      </c>
      <c r="J19" s="122" t="str">
        <f t="shared" si="2"/>
        <v>เสี่ยง/มีปัญหา</v>
      </c>
      <c r="K19" s="119">
        <f>input2!AM19</f>
        <v>11</v>
      </c>
      <c r="L19" s="122" t="str">
        <f t="shared" si="3"/>
        <v>เสี่ยง/มีปัญหา</v>
      </c>
      <c r="M19" s="121">
        <f>input2!AQ19</f>
        <v>6</v>
      </c>
      <c r="N19" s="122" t="str">
        <f t="shared" si="4"/>
        <v>ปกติ</v>
      </c>
      <c r="O19" s="119">
        <f>input2!AS19</f>
        <v>10</v>
      </c>
      <c r="P19" s="123" t="str">
        <f t="shared" si="5"/>
        <v>ไม่มีจุดแข็ง</v>
      </c>
      <c r="Q19" s="120">
        <f t="shared" si="6"/>
        <v>43</v>
      </c>
      <c r="R19" s="145">
        <f t="shared" si="7"/>
        <v>43</v>
      </c>
      <c r="S19" s="137" t="str">
        <f t="shared" si="8"/>
        <v>ปกติ</v>
      </c>
    </row>
    <row r="20" spans="1:31" s="13" customFormat="1" ht="18" customHeight="1">
      <c r="A20" s="91" t="s">
        <v>29</v>
      </c>
      <c r="B20" s="89">
        <f>input1!B20</f>
        <v>31</v>
      </c>
      <c r="C20" s="104" t="str">
        <f>input1!C20</f>
        <v>01165</v>
      </c>
      <c r="D20" s="105" t="str">
        <f>input1!D20</f>
        <v>เด็กหญิงเนปุ้ยพิว  ไม่มีนามสกุล</v>
      </c>
      <c r="E20" s="106">
        <f>input1!E20</f>
        <v>2</v>
      </c>
      <c r="F20" s="124" t="str">
        <f t="shared" si="0"/>
        <v>หญิง</v>
      </c>
      <c r="G20" s="119">
        <f>input2!AF20</f>
        <v>7</v>
      </c>
      <c r="H20" s="122" t="str">
        <f t="shared" si="1"/>
        <v>ปกติ</v>
      </c>
      <c r="I20" s="121">
        <f>input2!AI20</f>
        <v>8</v>
      </c>
      <c r="J20" s="122" t="str">
        <f t="shared" si="2"/>
        <v>ปกติ</v>
      </c>
      <c r="K20" s="119">
        <f>input2!AM20</f>
        <v>10</v>
      </c>
      <c r="L20" s="122" t="str">
        <f t="shared" si="3"/>
        <v>ปกติ</v>
      </c>
      <c r="M20" s="121">
        <f>input2!AQ20</f>
        <v>5</v>
      </c>
      <c r="N20" s="122" t="str">
        <f t="shared" si="4"/>
        <v>ปกติ</v>
      </c>
      <c r="O20" s="119">
        <f>input2!AS20</f>
        <v>12</v>
      </c>
      <c r="P20" s="123" t="str">
        <f t="shared" si="5"/>
        <v>มีจุดแข็ง</v>
      </c>
      <c r="Q20" s="126">
        <f t="shared" si="6"/>
        <v>42</v>
      </c>
      <c r="R20" s="146">
        <f t="shared" si="7"/>
        <v>42</v>
      </c>
      <c r="S20" s="137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>
      <c r="A21" s="178" t="s">
        <v>30</v>
      </c>
      <c r="B21" s="89">
        <f>input1!B21</f>
        <v>31</v>
      </c>
      <c r="C21" s="104" t="str">
        <f>input1!C21</f>
        <v>01166</v>
      </c>
      <c r="D21" s="105" t="str">
        <f>input1!D21</f>
        <v>เด็กหญิงบัณฑิ  ตาคะใจ</v>
      </c>
      <c r="E21" s="106">
        <f>input1!E21</f>
        <v>2</v>
      </c>
      <c r="F21" s="124" t="str">
        <f t="shared" si="0"/>
        <v>หญิง</v>
      </c>
      <c r="G21" s="125">
        <f>input2!AF21</f>
        <v>5</v>
      </c>
      <c r="H21" s="122" t="str">
        <f t="shared" si="1"/>
        <v>ปกติ</v>
      </c>
      <c r="I21" s="127">
        <f>input2!AI21</f>
        <v>10</v>
      </c>
      <c r="J21" s="122" t="str">
        <f t="shared" si="2"/>
        <v>เสี่ยง/มีปัญหา</v>
      </c>
      <c r="K21" s="125">
        <f>input2!AM21</f>
        <v>10</v>
      </c>
      <c r="L21" s="122" t="str">
        <f t="shared" si="3"/>
        <v>ปกติ</v>
      </c>
      <c r="M21" s="127">
        <f>input2!AQ21</f>
        <v>7</v>
      </c>
      <c r="N21" s="122" t="str">
        <f t="shared" si="4"/>
        <v>ปกติ</v>
      </c>
      <c r="O21" s="125">
        <f>input2!AS21</f>
        <v>10</v>
      </c>
      <c r="P21" s="123" t="str">
        <f t="shared" si="5"/>
        <v>ไม่มีจุดแข็ง</v>
      </c>
      <c r="Q21" s="126">
        <f t="shared" si="6"/>
        <v>42</v>
      </c>
      <c r="R21" s="146">
        <f t="shared" si="7"/>
        <v>42</v>
      </c>
      <c r="S21" s="137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>
      <c r="A22" s="179" t="s">
        <v>31</v>
      </c>
      <c r="B22" s="89">
        <f>input1!B22</f>
        <v>31</v>
      </c>
      <c r="C22" s="104" t="str">
        <f>input1!C22</f>
        <v>01167</v>
      </c>
      <c r="D22" s="105" t="str">
        <f>input1!D22</f>
        <v>เด็กหญิงผกามาศ  พรหมอุทัย</v>
      </c>
      <c r="E22" s="106">
        <f>input1!E22</f>
        <v>2</v>
      </c>
      <c r="F22" s="124" t="str">
        <f t="shared" si="0"/>
        <v>หญิง</v>
      </c>
      <c r="G22" s="119">
        <f>input2!AF22</f>
        <v>5</v>
      </c>
      <c r="H22" s="122" t="str">
        <f t="shared" si="1"/>
        <v>ปกติ</v>
      </c>
      <c r="I22" s="121">
        <f>input2!AI22</f>
        <v>10</v>
      </c>
      <c r="J22" s="122" t="str">
        <f t="shared" si="2"/>
        <v>เสี่ยง/มีปัญหา</v>
      </c>
      <c r="K22" s="119">
        <f>input2!AM22</f>
        <v>10</v>
      </c>
      <c r="L22" s="122" t="str">
        <f t="shared" si="3"/>
        <v>ปกติ</v>
      </c>
      <c r="M22" s="121">
        <f>input2!AQ22</f>
        <v>7</v>
      </c>
      <c r="N22" s="122" t="str">
        <f t="shared" si="4"/>
        <v>ปกติ</v>
      </c>
      <c r="O22" s="119">
        <f>input2!AS22</f>
        <v>10</v>
      </c>
      <c r="P22" s="123" t="str">
        <f t="shared" si="5"/>
        <v>ไม่มีจุดแข็ง</v>
      </c>
      <c r="Q22" s="126">
        <f t="shared" si="6"/>
        <v>42</v>
      </c>
      <c r="R22" s="146">
        <f t="shared" si="7"/>
        <v>42</v>
      </c>
      <c r="S22" s="137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>
      <c r="A23" s="180" t="s">
        <v>56</v>
      </c>
      <c r="B23" s="90">
        <f>input1!B23</f>
        <v>31</v>
      </c>
      <c r="C23" s="128" t="str">
        <f>input1!C23</f>
        <v>01169</v>
      </c>
      <c r="D23" s="129" t="str">
        <f>input1!D23</f>
        <v>เด็กหญิงพัชริดา  ยงเยื้องพันธ์</v>
      </c>
      <c r="E23" s="130">
        <f>input1!E23</f>
        <v>2</v>
      </c>
      <c r="F23" s="131" t="str">
        <f t="shared" si="0"/>
        <v>หญิง</v>
      </c>
      <c r="G23" s="134">
        <f>input2!AF23</f>
        <v>5</v>
      </c>
      <c r="H23" s="135" t="str">
        <f t="shared" si="1"/>
        <v>ปกติ</v>
      </c>
      <c r="I23" s="134">
        <f>input2!AI23</f>
        <v>8</v>
      </c>
      <c r="J23" s="135" t="str">
        <f t="shared" si="2"/>
        <v>ปกติ</v>
      </c>
      <c r="K23" s="132">
        <f>input2!AM23</f>
        <v>12</v>
      </c>
      <c r="L23" s="135" t="str">
        <f t="shared" si="3"/>
        <v>เสี่ยง/มีปัญหา</v>
      </c>
      <c r="M23" s="134">
        <f>input2!AQ23</f>
        <v>8</v>
      </c>
      <c r="N23" s="135" t="str">
        <f t="shared" si="4"/>
        <v>ปกติ</v>
      </c>
      <c r="O23" s="132">
        <f>input2!AS23</f>
        <v>9</v>
      </c>
      <c r="P23" s="136" t="str">
        <f t="shared" si="5"/>
        <v>ไม่มีจุดแข็ง</v>
      </c>
      <c r="Q23" s="133">
        <f t="shared" si="6"/>
        <v>42</v>
      </c>
      <c r="R23" s="147">
        <f t="shared" si="7"/>
        <v>42</v>
      </c>
      <c r="S23" s="131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>
      <c r="A24" s="177" t="s">
        <v>57</v>
      </c>
      <c r="B24" s="89">
        <f>input1!B24</f>
        <v>31</v>
      </c>
      <c r="C24" s="104" t="str">
        <f>input1!C24</f>
        <v>01170</v>
      </c>
      <c r="D24" s="105" t="str">
        <f>input1!D24</f>
        <v>เด็กหญิงพิมชนก  ธงชัย</v>
      </c>
      <c r="E24" s="106">
        <f>input1!E24</f>
        <v>2</v>
      </c>
      <c r="F24" s="137" t="str">
        <f t="shared" si="0"/>
        <v>หญิง</v>
      </c>
      <c r="G24" s="119">
        <f>input2!AF24</f>
        <v>5</v>
      </c>
      <c r="H24" s="122" t="str">
        <f t="shared" si="1"/>
        <v>ปกติ</v>
      </c>
      <c r="I24" s="121">
        <f>input2!AI24</f>
        <v>10</v>
      </c>
      <c r="J24" s="122" t="str">
        <f t="shared" si="2"/>
        <v>เสี่ยง/มีปัญหา</v>
      </c>
      <c r="K24" s="119">
        <f>input2!AM24</f>
        <v>10</v>
      </c>
      <c r="L24" s="122" t="str">
        <f t="shared" si="3"/>
        <v>ปกติ</v>
      </c>
      <c r="M24" s="121">
        <f>input2!AQ24</f>
        <v>7</v>
      </c>
      <c r="N24" s="122" t="str">
        <f t="shared" si="4"/>
        <v>ปกติ</v>
      </c>
      <c r="O24" s="119">
        <f>input2!AS24</f>
        <v>10</v>
      </c>
      <c r="P24" s="123" t="str">
        <f t="shared" si="5"/>
        <v>ไม่มีจุดแข็ง</v>
      </c>
      <c r="Q24" s="120">
        <f t="shared" si="6"/>
        <v>42</v>
      </c>
      <c r="R24" s="145">
        <f t="shared" si="7"/>
        <v>42</v>
      </c>
      <c r="S24" s="137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>
      <c r="A25" s="91" t="s">
        <v>58</v>
      </c>
      <c r="B25" s="89">
        <f>input1!B25</f>
        <v>31</v>
      </c>
      <c r="C25" s="104" t="str">
        <f>input1!C25</f>
        <v>01171</v>
      </c>
      <c r="D25" s="105" t="str">
        <f>input1!D25</f>
        <v>เด็กหญิงเมธาวี  พองผาลา</v>
      </c>
      <c r="E25" s="106">
        <f>input1!E25</f>
        <v>2</v>
      </c>
      <c r="F25" s="124" t="str">
        <f t="shared" si="0"/>
        <v>หญิง</v>
      </c>
      <c r="G25" s="125">
        <f>input2!AF25</f>
        <v>5</v>
      </c>
      <c r="H25" s="122" t="str">
        <f t="shared" si="1"/>
        <v>ปกติ</v>
      </c>
      <c r="I25" s="127">
        <f>input2!AI25</f>
        <v>10</v>
      </c>
      <c r="J25" s="122" t="str">
        <f t="shared" si="2"/>
        <v>เสี่ยง/มีปัญหา</v>
      </c>
      <c r="K25" s="125">
        <f>input2!AM25</f>
        <v>10</v>
      </c>
      <c r="L25" s="122" t="str">
        <f t="shared" si="3"/>
        <v>ปกติ</v>
      </c>
      <c r="M25" s="127">
        <f>input2!AQ25</f>
        <v>7</v>
      </c>
      <c r="N25" s="122" t="str">
        <f t="shared" si="4"/>
        <v>ปกติ</v>
      </c>
      <c r="O25" s="125">
        <f>input2!AS25</f>
        <v>10</v>
      </c>
      <c r="P25" s="123" t="str">
        <f t="shared" si="5"/>
        <v>ไม่มีจุดแข็ง</v>
      </c>
      <c r="Q25" s="126">
        <f t="shared" si="6"/>
        <v>42</v>
      </c>
      <c r="R25" s="146">
        <f t="shared" si="7"/>
        <v>42</v>
      </c>
      <c r="S25" s="137" t="str">
        <f t="shared" si="8"/>
        <v>ปกติ</v>
      </c>
    </row>
    <row r="26" spans="1:31" s="13" customFormat="1" ht="18" customHeight="1">
      <c r="A26" s="178" t="s">
        <v>59</v>
      </c>
      <c r="B26" s="89">
        <f>input1!B26</f>
        <v>31</v>
      </c>
      <c r="C26" s="104" t="str">
        <f>input1!C26</f>
        <v>01172</v>
      </c>
      <c r="D26" s="105" t="str">
        <f>input1!D26</f>
        <v>เด็กหญิงยุพิน  พิมพ์สระเกตุ</v>
      </c>
      <c r="E26" s="106">
        <f>input1!E26</f>
        <v>2</v>
      </c>
      <c r="F26" s="124" t="str">
        <f t="shared" si="0"/>
        <v>หญิง</v>
      </c>
      <c r="G26" s="119">
        <f>input2!AF26</f>
        <v>8</v>
      </c>
      <c r="H26" s="122" t="str">
        <f t="shared" si="1"/>
        <v>ปกติ</v>
      </c>
      <c r="I26" s="121">
        <f>input2!AI26</f>
        <v>9</v>
      </c>
      <c r="J26" s="122" t="str">
        <f t="shared" si="2"/>
        <v>ปกติ</v>
      </c>
      <c r="K26" s="119">
        <f>input2!AM26</f>
        <v>9</v>
      </c>
      <c r="L26" s="122" t="str">
        <f t="shared" si="3"/>
        <v>ปกติ</v>
      </c>
      <c r="M26" s="121">
        <f>input2!AQ26</f>
        <v>8</v>
      </c>
      <c r="N26" s="122" t="str">
        <f t="shared" si="4"/>
        <v>ปกติ</v>
      </c>
      <c r="O26" s="119">
        <f>input2!AS26</f>
        <v>6</v>
      </c>
      <c r="P26" s="123" t="str">
        <f t="shared" si="5"/>
        <v>ไม่มีจุดแข็ง</v>
      </c>
      <c r="Q26" s="126">
        <f t="shared" si="6"/>
        <v>40</v>
      </c>
      <c r="R26" s="146">
        <f t="shared" si="7"/>
        <v>40</v>
      </c>
      <c r="S26" s="137" t="str">
        <f t="shared" si="8"/>
        <v>ปกติ</v>
      </c>
    </row>
    <row r="27" spans="1:31" s="13" customFormat="1" ht="18" customHeight="1">
      <c r="A27" s="179" t="s">
        <v>0</v>
      </c>
      <c r="B27" s="89">
        <f>input1!B27</f>
        <v>31</v>
      </c>
      <c r="C27" s="104" t="str">
        <f>input1!C27</f>
        <v>01174</v>
      </c>
      <c r="D27" s="105" t="str">
        <f>input1!D27</f>
        <v>เด็กหญิงลลิตา  ทับทิมศรี</v>
      </c>
      <c r="E27" s="106">
        <f>input1!E27</f>
        <v>2</v>
      </c>
      <c r="F27" s="124" t="str">
        <f t="shared" si="0"/>
        <v>หญิง</v>
      </c>
      <c r="G27" s="125">
        <f>input2!AF27</f>
        <v>6</v>
      </c>
      <c r="H27" s="122" t="str">
        <f t="shared" si="1"/>
        <v>ปกติ</v>
      </c>
      <c r="I27" s="127">
        <f>input2!AI27</f>
        <v>7</v>
      </c>
      <c r="J27" s="122" t="str">
        <f t="shared" si="2"/>
        <v>ปกติ</v>
      </c>
      <c r="K27" s="125">
        <f>input2!AM27</f>
        <v>10</v>
      </c>
      <c r="L27" s="122" t="str">
        <f t="shared" si="3"/>
        <v>ปกติ</v>
      </c>
      <c r="M27" s="127">
        <f>input2!AQ27</f>
        <v>5</v>
      </c>
      <c r="N27" s="122" t="str">
        <f t="shared" si="4"/>
        <v>ปกติ</v>
      </c>
      <c r="O27" s="125">
        <f>input2!AS27</f>
        <v>12</v>
      </c>
      <c r="P27" s="123" t="str">
        <f t="shared" si="5"/>
        <v>มีจุดแข็ง</v>
      </c>
      <c r="Q27" s="126">
        <f t="shared" si="6"/>
        <v>40</v>
      </c>
      <c r="R27" s="146">
        <f t="shared" si="7"/>
        <v>40</v>
      </c>
      <c r="S27" s="137" t="str">
        <f t="shared" si="8"/>
        <v>ปกติ</v>
      </c>
    </row>
    <row r="28" spans="1:31" s="13" customFormat="1" ht="18" customHeight="1" thickBot="1">
      <c r="A28" s="180" t="s">
        <v>1</v>
      </c>
      <c r="B28" s="90">
        <f>input1!B28</f>
        <v>31</v>
      </c>
      <c r="C28" s="128" t="str">
        <f>input1!C28</f>
        <v>01175</v>
      </c>
      <c r="D28" s="129" t="str">
        <f>input1!D28</f>
        <v>เด็กหญิงวรรณิษา  วงษ์จ่า</v>
      </c>
      <c r="E28" s="130">
        <f>input1!E28</f>
        <v>2</v>
      </c>
      <c r="F28" s="131" t="str">
        <f t="shared" si="0"/>
        <v>หญิง</v>
      </c>
      <c r="G28" s="134">
        <f>input2!AF28</f>
        <v>8</v>
      </c>
      <c r="H28" s="135" t="str">
        <f t="shared" si="1"/>
        <v>ปกติ</v>
      </c>
      <c r="I28" s="134">
        <f>input2!AI28</f>
        <v>7</v>
      </c>
      <c r="J28" s="135" t="str">
        <f t="shared" si="2"/>
        <v>ปกติ</v>
      </c>
      <c r="K28" s="132">
        <f>input2!AM28</f>
        <v>6</v>
      </c>
      <c r="L28" s="135" t="str">
        <f t="shared" si="3"/>
        <v>ปกติ</v>
      </c>
      <c r="M28" s="134">
        <f>input2!AQ28</f>
        <v>6</v>
      </c>
      <c r="N28" s="135" t="str">
        <f t="shared" si="4"/>
        <v>ปกติ</v>
      </c>
      <c r="O28" s="132">
        <f>input2!AS28</f>
        <v>11</v>
      </c>
      <c r="P28" s="136" t="str">
        <f t="shared" si="5"/>
        <v>มีจุดแข็ง</v>
      </c>
      <c r="Q28" s="133">
        <f t="shared" si="6"/>
        <v>38</v>
      </c>
      <c r="R28" s="147">
        <f t="shared" si="7"/>
        <v>38</v>
      </c>
      <c r="S28" s="131" t="str">
        <f t="shared" si="8"/>
        <v>ปกติ</v>
      </c>
    </row>
    <row r="29" spans="1:31" s="13" customFormat="1" ht="18" customHeight="1">
      <c r="A29" s="177" t="s">
        <v>2</v>
      </c>
      <c r="B29" s="89">
        <f>input1!B29</f>
        <v>31</v>
      </c>
      <c r="C29" s="104" t="str">
        <f>input1!C29</f>
        <v>01176</v>
      </c>
      <c r="D29" s="105" t="str">
        <f>input1!D29</f>
        <v>เด็กหญิงวราภรณ์  สมโภชน์</v>
      </c>
      <c r="E29" s="106">
        <f>input1!E29</f>
        <v>2</v>
      </c>
      <c r="F29" s="137" t="str">
        <f t="shared" si="0"/>
        <v>หญิง</v>
      </c>
      <c r="G29" s="119">
        <f>input2!AF29</f>
        <v>6</v>
      </c>
      <c r="H29" s="122" t="str">
        <f t="shared" si="1"/>
        <v>ปกติ</v>
      </c>
      <c r="I29" s="121">
        <f>input2!AI29</f>
        <v>7</v>
      </c>
      <c r="J29" s="122" t="str">
        <f t="shared" si="2"/>
        <v>ปกติ</v>
      </c>
      <c r="K29" s="119">
        <f>input2!AM29</f>
        <v>10</v>
      </c>
      <c r="L29" s="122" t="str">
        <f t="shared" si="3"/>
        <v>ปกติ</v>
      </c>
      <c r="M29" s="121">
        <f>input2!AQ29</f>
        <v>5</v>
      </c>
      <c r="N29" s="122" t="str">
        <f t="shared" si="4"/>
        <v>ปกติ</v>
      </c>
      <c r="O29" s="119">
        <f>input2!AS29</f>
        <v>12</v>
      </c>
      <c r="P29" s="123" t="str">
        <f t="shared" si="5"/>
        <v>มีจุดแข็ง</v>
      </c>
      <c r="Q29" s="120">
        <f t="shared" si="6"/>
        <v>40</v>
      </c>
      <c r="R29" s="145">
        <f t="shared" si="7"/>
        <v>40</v>
      </c>
      <c r="S29" s="137" t="str">
        <f t="shared" si="8"/>
        <v>ปกติ</v>
      </c>
    </row>
    <row r="30" spans="1:31" s="13" customFormat="1" ht="18" customHeight="1">
      <c r="A30" s="91" t="s">
        <v>3</v>
      </c>
      <c r="B30" s="89">
        <f>input1!B30</f>
        <v>31</v>
      </c>
      <c r="C30" s="104" t="str">
        <f>input1!C30</f>
        <v>01177</v>
      </c>
      <c r="D30" s="105" t="str">
        <f>input1!D30</f>
        <v>เด็กหญิงวิกานดา  ปรายยอดประเสริฐ</v>
      </c>
      <c r="E30" s="106">
        <f>input1!E30</f>
        <v>2</v>
      </c>
      <c r="F30" s="124" t="str">
        <f t="shared" si="0"/>
        <v>หญิง</v>
      </c>
      <c r="G30" s="119">
        <f>input2!AF30</f>
        <v>6</v>
      </c>
      <c r="H30" s="122" t="str">
        <f t="shared" si="1"/>
        <v>ปกติ</v>
      </c>
      <c r="I30" s="121">
        <f>input2!AI30</f>
        <v>7</v>
      </c>
      <c r="J30" s="122" t="str">
        <f t="shared" si="2"/>
        <v>ปกติ</v>
      </c>
      <c r="K30" s="119">
        <f>input2!AM30</f>
        <v>10</v>
      </c>
      <c r="L30" s="122" t="str">
        <f t="shared" si="3"/>
        <v>ปกติ</v>
      </c>
      <c r="M30" s="121">
        <f>input2!AQ30</f>
        <v>5</v>
      </c>
      <c r="N30" s="122" t="str">
        <f t="shared" si="4"/>
        <v>ปกติ</v>
      </c>
      <c r="O30" s="119">
        <f>input2!AS30</f>
        <v>12</v>
      </c>
      <c r="P30" s="123" t="str">
        <f t="shared" si="5"/>
        <v>มีจุดแข็ง</v>
      </c>
      <c r="Q30" s="126">
        <f t="shared" si="6"/>
        <v>40</v>
      </c>
      <c r="R30" s="146">
        <f t="shared" si="7"/>
        <v>40</v>
      </c>
      <c r="S30" s="137" t="str">
        <f t="shared" si="8"/>
        <v>ปกติ</v>
      </c>
    </row>
    <row r="31" spans="1:31" s="13" customFormat="1" ht="18" customHeight="1">
      <c r="A31" s="178" t="s">
        <v>4</v>
      </c>
      <c r="B31" s="89">
        <f>input1!B31</f>
        <v>31</v>
      </c>
      <c r="C31" s="104" t="str">
        <f>input1!C31</f>
        <v>01178</v>
      </c>
      <c r="D31" s="105" t="str">
        <f>input1!D31</f>
        <v>เด็กหญิงศศิวิมล  ข่มพัด</v>
      </c>
      <c r="E31" s="106">
        <f>input1!E31</f>
        <v>2</v>
      </c>
      <c r="F31" s="124" t="str">
        <f t="shared" si="0"/>
        <v>หญิง</v>
      </c>
      <c r="G31" s="125">
        <f>input2!AF31</f>
        <v>8</v>
      </c>
      <c r="H31" s="122" t="str">
        <f t="shared" si="1"/>
        <v>ปกติ</v>
      </c>
      <c r="I31" s="127">
        <f>input2!AI31</f>
        <v>7</v>
      </c>
      <c r="J31" s="122" t="str">
        <f t="shared" si="2"/>
        <v>ปกติ</v>
      </c>
      <c r="K31" s="125">
        <f>input2!AM31</f>
        <v>6</v>
      </c>
      <c r="L31" s="122" t="str">
        <f t="shared" si="3"/>
        <v>ปกติ</v>
      </c>
      <c r="M31" s="127">
        <f>input2!AQ31</f>
        <v>6</v>
      </c>
      <c r="N31" s="122" t="str">
        <f t="shared" si="4"/>
        <v>ปกติ</v>
      </c>
      <c r="O31" s="125">
        <f>input2!AS31</f>
        <v>11</v>
      </c>
      <c r="P31" s="123" t="str">
        <f t="shared" si="5"/>
        <v>มีจุดแข็ง</v>
      </c>
      <c r="Q31" s="126">
        <f t="shared" si="6"/>
        <v>38</v>
      </c>
      <c r="R31" s="146">
        <f t="shared" si="7"/>
        <v>38</v>
      </c>
      <c r="S31" s="137" t="str">
        <f t="shared" si="8"/>
        <v>ปกติ</v>
      </c>
    </row>
    <row r="32" spans="1:31" s="13" customFormat="1" ht="18" customHeight="1">
      <c r="A32" s="179" t="s">
        <v>5</v>
      </c>
      <c r="B32" s="89" t="e">
        <f>input1!#REF!</f>
        <v>#REF!</v>
      </c>
      <c r="C32" s="104" t="e">
        <f>input1!#REF!</f>
        <v>#REF!</v>
      </c>
      <c r="D32" s="105" t="e">
        <f>input1!#REF!</f>
        <v>#REF!</v>
      </c>
      <c r="E32" s="106" t="e">
        <f>input1!#REF!</f>
        <v>#REF!</v>
      </c>
      <c r="F32" s="124" t="e">
        <f t="shared" si="0"/>
        <v>#REF!</v>
      </c>
      <c r="G32" s="119" t="e">
        <f>input2!#REF!</f>
        <v>#REF!</v>
      </c>
      <c r="H32" s="122" t="e">
        <f t="shared" si="1"/>
        <v>#REF!</v>
      </c>
      <c r="I32" s="121" t="e">
        <f>input2!#REF!</f>
        <v>#REF!</v>
      </c>
      <c r="J32" s="122" t="e">
        <f t="shared" si="2"/>
        <v>#REF!</v>
      </c>
      <c r="K32" s="119" t="e">
        <f>input2!#REF!</f>
        <v>#REF!</v>
      </c>
      <c r="L32" s="122" t="e">
        <f t="shared" si="3"/>
        <v>#REF!</v>
      </c>
      <c r="M32" s="121" t="e">
        <f>input2!#REF!</f>
        <v>#REF!</v>
      </c>
      <c r="N32" s="122" t="e">
        <f t="shared" si="4"/>
        <v>#REF!</v>
      </c>
      <c r="O32" s="119" t="e">
        <f>input2!#REF!</f>
        <v>#REF!</v>
      </c>
      <c r="P32" s="123" t="e">
        <f t="shared" si="5"/>
        <v>#REF!</v>
      </c>
      <c r="Q32" s="126" t="e">
        <f t="shared" si="6"/>
        <v>#REF!</v>
      </c>
      <c r="R32" s="146" t="e">
        <f t="shared" si="7"/>
        <v>#REF!</v>
      </c>
      <c r="S32" s="137" t="e">
        <f t="shared" si="8"/>
        <v>#REF!</v>
      </c>
    </row>
    <row r="33" spans="1:19" s="13" customFormat="1" ht="18" customHeight="1" thickBot="1">
      <c r="A33" s="180" t="s">
        <v>6</v>
      </c>
      <c r="B33" s="90">
        <f>input1!B32</f>
        <v>31</v>
      </c>
      <c r="C33" s="128" t="str">
        <f>input1!C32</f>
        <v>01179</v>
      </c>
      <c r="D33" s="129" t="str">
        <f>input1!D32</f>
        <v>เด็กหญิงศุภรัตน์  ทองอ่อน</v>
      </c>
      <c r="E33" s="130">
        <f>input1!E32</f>
        <v>2</v>
      </c>
      <c r="F33" s="131" t="str">
        <f t="shared" si="0"/>
        <v>หญิง</v>
      </c>
      <c r="G33" s="134">
        <f>input2!AF32</f>
        <v>8</v>
      </c>
      <c r="H33" s="135" t="str">
        <f t="shared" si="1"/>
        <v>ปกติ</v>
      </c>
      <c r="I33" s="134">
        <f>input2!AI32</f>
        <v>7</v>
      </c>
      <c r="J33" s="135" t="str">
        <f t="shared" si="2"/>
        <v>ปกติ</v>
      </c>
      <c r="K33" s="132">
        <f>input2!AM32</f>
        <v>7</v>
      </c>
      <c r="L33" s="135" t="str">
        <f t="shared" si="3"/>
        <v>ปกติ</v>
      </c>
      <c r="M33" s="134">
        <f>input2!AQ32</f>
        <v>7</v>
      </c>
      <c r="N33" s="135" t="str">
        <f t="shared" si="4"/>
        <v>ปกติ</v>
      </c>
      <c r="O33" s="132">
        <f>input2!AS32</f>
        <v>14</v>
      </c>
      <c r="P33" s="136" t="str">
        <f t="shared" si="5"/>
        <v>มีจุดแข็ง</v>
      </c>
      <c r="Q33" s="133">
        <f t="shared" si="6"/>
        <v>43</v>
      </c>
      <c r="R33" s="147">
        <f t="shared" si="7"/>
        <v>43</v>
      </c>
      <c r="S33" s="131" t="str">
        <f t="shared" si="8"/>
        <v>ปกติ</v>
      </c>
    </row>
    <row r="34" spans="1:19" s="13" customFormat="1" ht="18" customHeight="1">
      <c r="A34" s="177" t="s">
        <v>7</v>
      </c>
      <c r="B34" s="89">
        <f>input1!B33</f>
        <v>31</v>
      </c>
      <c r="C34" s="104" t="str">
        <f>input1!C33</f>
        <v>01180</v>
      </c>
      <c r="D34" s="105" t="str">
        <f>input1!D33</f>
        <v>เด็กหญิงอรพรรณ  เลาคำ</v>
      </c>
      <c r="E34" s="106">
        <f>input1!E33</f>
        <v>2</v>
      </c>
      <c r="F34" s="137" t="str">
        <f t="shared" si="0"/>
        <v>หญิง</v>
      </c>
      <c r="G34" s="119">
        <f>input2!AF33</f>
        <v>6</v>
      </c>
      <c r="H34" s="122" t="str">
        <f t="shared" si="1"/>
        <v>ปกติ</v>
      </c>
      <c r="I34" s="121">
        <f>input2!AI33</f>
        <v>5</v>
      </c>
      <c r="J34" s="122" t="str">
        <f t="shared" si="2"/>
        <v>ปกติ</v>
      </c>
      <c r="K34" s="119">
        <f>input2!AM33</f>
        <v>5</v>
      </c>
      <c r="L34" s="122" t="str">
        <f t="shared" si="3"/>
        <v>ปกติ</v>
      </c>
      <c r="M34" s="121">
        <f>input2!AQ33</f>
        <v>7</v>
      </c>
      <c r="N34" s="122" t="str">
        <f t="shared" si="4"/>
        <v>ปกติ</v>
      </c>
      <c r="O34" s="119">
        <f>input2!AS33</f>
        <v>15</v>
      </c>
      <c r="P34" s="123" t="str">
        <f t="shared" si="5"/>
        <v>มีจุดแข็ง</v>
      </c>
      <c r="Q34" s="120">
        <f t="shared" si="6"/>
        <v>38</v>
      </c>
      <c r="R34" s="145">
        <f t="shared" si="7"/>
        <v>38</v>
      </c>
      <c r="S34" s="137" t="str">
        <f t="shared" si="8"/>
        <v>ปกติ</v>
      </c>
    </row>
    <row r="35" spans="1:19" s="13" customFormat="1" ht="18" customHeight="1">
      <c r="A35" s="91" t="s">
        <v>8</v>
      </c>
      <c r="B35" s="89">
        <f>input1!B34</f>
        <v>31</v>
      </c>
      <c r="C35" s="104" t="str">
        <f>input1!C34</f>
        <v>01311</v>
      </c>
      <c r="D35" s="105" t="str">
        <f>input1!D34</f>
        <v>เด็กหญิงนลินี  พูกันแก้ว</v>
      </c>
      <c r="E35" s="106">
        <f>input1!E34</f>
        <v>2</v>
      </c>
      <c r="F35" s="124" t="str">
        <f t="shared" si="0"/>
        <v>หญิง</v>
      </c>
      <c r="G35" s="125">
        <f>input2!AF34</f>
        <v>6</v>
      </c>
      <c r="H35" s="122" t="str">
        <f t="shared" si="1"/>
        <v>ปกติ</v>
      </c>
      <c r="I35" s="127">
        <f>input2!AI34</f>
        <v>11</v>
      </c>
      <c r="J35" s="122" t="str">
        <f t="shared" si="2"/>
        <v>เสี่ยง/มีปัญหา</v>
      </c>
      <c r="K35" s="125">
        <f>input2!AM34</f>
        <v>12</v>
      </c>
      <c r="L35" s="122" t="str">
        <f t="shared" si="3"/>
        <v>เสี่ยง/มีปัญหา</v>
      </c>
      <c r="M35" s="127">
        <f>input2!AQ34</f>
        <v>5</v>
      </c>
      <c r="N35" s="122" t="str">
        <f t="shared" si="4"/>
        <v>ปกติ</v>
      </c>
      <c r="O35" s="125">
        <f>input2!AS34</f>
        <v>10</v>
      </c>
      <c r="P35" s="123" t="str">
        <f t="shared" si="5"/>
        <v>ไม่มีจุดแข็ง</v>
      </c>
      <c r="Q35" s="126">
        <f t="shared" si="6"/>
        <v>44</v>
      </c>
      <c r="R35" s="146">
        <f t="shared" si="7"/>
        <v>44</v>
      </c>
      <c r="S35" s="137" t="str">
        <f t="shared" si="8"/>
        <v>ปกติ</v>
      </c>
    </row>
    <row r="36" spans="1:19" s="13" customFormat="1" ht="18" customHeight="1">
      <c r="A36" s="178" t="s">
        <v>9</v>
      </c>
      <c r="B36" s="89">
        <f>input1!B35</f>
        <v>31</v>
      </c>
      <c r="C36" s="104">
        <f>input1!C35</f>
        <v>0</v>
      </c>
      <c r="D36" s="105" t="str">
        <f>input1!D35</f>
        <v>เด็กหญิงทรายแก้ว   ภูริบริบูรณ์</v>
      </c>
      <c r="E36" s="106">
        <f>input1!E35</f>
        <v>2</v>
      </c>
      <c r="F36" s="124" t="str">
        <f t="shared" si="0"/>
        <v>หญิง</v>
      </c>
      <c r="G36" s="119">
        <f>input2!AF35</f>
        <v>6</v>
      </c>
      <c r="H36" s="122" t="str">
        <f t="shared" si="1"/>
        <v>ปกติ</v>
      </c>
      <c r="I36" s="121">
        <f>input2!AI35</f>
        <v>5</v>
      </c>
      <c r="J36" s="122" t="str">
        <f t="shared" si="2"/>
        <v>ปกติ</v>
      </c>
      <c r="K36" s="119">
        <f>input2!AM35</f>
        <v>5</v>
      </c>
      <c r="L36" s="122" t="str">
        <f t="shared" si="3"/>
        <v>ปกติ</v>
      </c>
      <c r="M36" s="121">
        <f>input2!AQ35</f>
        <v>7</v>
      </c>
      <c r="N36" s="122" t="str">
        <f t="shared" si="4"/>
        <v>ปกติ</v>
      </c>
      <c r="O36" s="119">
        <f>input2!AS35</f>
        <v>15</v>
      </c>
      <c r="P36" s="123" t="str">
        <f t="shared" si="5"/>
        <v>มีจุดแข็ง</v>
      </c>
      <c r="Q36" s="126">
        <f t="shared" si="6"/>
        <v>38</v>
      </c>
      <c r="R36" s="146">
        <f t="shared" si="7"/>
        <v>38</v>
      </c>
      <c r="S36" s="137" t="str">
        <f t="shared" si="8"/>
        <v>ปกติ</v>
      </c>
    </row>
    <row r="37" spans="1:19" s="13" customFormat="1" ht="18" customHeight="1">
      <c r="A37" s="179" t="s">
        <v>10</v>
      </c>
      <c r="B37" s="89" t="e">
        <f>input1!#REF!</f>
        <v>#REF!</v>
      </c>
      <c r="C37" s="104" t="e">
        <f>input1!#REF!</f>
        <v>#REF!</v>
      </c>
      <c r="D37" s="105" t="e">
        <f>input1!#REF!</f>
        <v>#REF!</v>
      </c>
      <c r="E37" s="106" t="e">
        <f>input1!#REF!</f>
        <v>#REF!</v>
      </c>
      <c r="F37" s="124" t="e">
        <f t="shared" si="0"/>
        <v>#REF!</v>
      </c>
      <c r="G37" s="125" t="e">
        <f>input2!#REF!</f>
        <v>#REF!</v>
      </c>
      <c r="H37" s="122" t="e">
        <f t="shared" si="1"/>
        <v>#REF!</v>
      </c>
      <c r="I37" s="127" t="e">
        <f>input2!#REF!</f>
        <v>#REF!</v>
      </c>
      <c r="J37" s="122" t="e">
        <f t="shared" si="2"/>
        <v>#REF!</v>
      </c>
      <c r="K37" s="125" t="e">
        <f>input2!#REF!</f>
        <v>#REF!</v>
      </c>
      <c r="L37" s="122" t="e">
        <f t="shared" si="3"/>
        <v>#REF!</v>
      </c>
      <c r="M37" s="127" t="e">
        <f>input2!#REF!</f>
        <v>#REF!</v>
      </c>
      <c r="N37" s="122" t="e">
        <f t="shared" si="4"/>
        <v>#REF!</v>
      </c>
      <c r="O37" s="125" t="e">
        <f>input2!#REF!</f>
        <v>#REF!</v>
      </c>
      <c r="P37" s="123" t="e">
        <f t="shared" si="5"/>
        <v>#REF!</v>
      </c>
      <c r="Q37" s="126" t="e">
        <f t="shared" si="6"/>
        <v>#REF!</v>
      </c>
      <c r="R37" s="146" t="e">
        <f t="shared" si="7"/>
        <v>#REF!</v>
      </c>
      <c r="S37" s="137" t="e">
        <f t="shared" si="8"/>
        <v>#REF!</v>
      </c>
    </row>
    <row r="38" spans="1:19" s="13" customFormat="1" ht="18" customHeight="1" thickBot="1">
      <c r="A38" s="180" t="s">
        <v>11</v>
      </c>
      <c r="B38" s="90" t="e">
        <f>input1!#REF!</f>
        <v>#REF!</v>
      </c>
      <c r="C38" s="128" t="e">
        <f>input1!#REF!</f>
        <v>#REF!</v>
      </c>
      <c r="D38" s="129" t="e">
        <f>input1!#REF!</f>
        <v>#REF!</v>
      </c>
      <c r="E38" s="130" t="e">
        <f>input1!#REF!</f>
        <v>#REF!</v>
      </c>
      <c r="F38" s="131" t="e">
        <f t="shared" si="0"/>
        <v>#REF!</v>
      </c>
      <c r="G38" s="134" t="e">
        <f>input2!#REF!</f>
        <v>#REF!</v>
      </c>
      <c r="H38" s="135" t="e">
        <f t="shared" si="1"/>
        <v>#REF!</v>
      </c>
      <c r="I38" s="134" t="e">
        <f>input2!#REF!</f>
        <v>#REF!</v>
      </c>
      <c r="J38" s="135" t="e">
        <f t="shared" si="2"/>
        <v>#REF!</v>
      </c>
      <c r="K38" s="132" t="e">
        <f>input2!#REF!</f>
        <v>#REF!</v>
      </c>
      <c r="L38" s="135" t="e">
        <f t="shared" si="3"/>
        <v>#REF!</v>
      </c>
      <c r="M38" s="134" t="e">
        <f>input2!#REF!</f>
        <v>#REF!</v>
      </c>
      <c r="N38" s="135" t="e">
        <f t="shared" si="4"/>
        <v>#REF!</v>
      </c>
      <c r="O38" s="132" t="e">
        <f>input2!#REF!</f>
        <v>#REF!</v>
      </c>
      <c r="P38" s="136" t="e">
        <f t="shared" si="5"/>
        <v>#REF!</v>
      </c>
      <c r="Q38" s="133" t="e">
        <f t="shared" si="6"/>
        <v>#REF!</v>
      </c>
      <c r="R38" s="147" t="e">
        <f t="shared" si="7"/>
        <v>#REF!</v>
      </c>
      <c r="S38" s="131" t="e">
        <f t="shared" si="8"/>
        <v>#REF!</v>
      </c>
    </row>
    <row r="39" spans="1:19" s="13" customFormat="1" ht="18" customHeight="1">
      <c r="A39" s="177" t="s">
        <v>12</v>
      </c>
      <c r="B39" s="89" t="e">
        <f>input1!#REF!</f>
        <v>#REF!</v>
      </c>
      <c r="C39" s="104" t="e">
        <f>input1!#REF!</f>
        <v>#REF!</v>
      </c>
      <c r="D39" s="105" t="e">
        <f>input1!#REF!</f>
        <v>#REF!</v>
      </c>
      <c r="E39" s="106" t="e">
        <f>input1!#REF!</f>
        <v>#REF!</v>
      </c>
      <c r="F39" s="137" t="e">
        <f t="shared" si="0"/>
        <v>#REF!</v>
      </c>
      <c r="G39" s="119" t="e">
        <f>input2!#REF!</f>
        <v>#REF!</v>
      </c>
      <c r="H39" s="122" t="e">
        <f t="shared" si="1"/>
        <v>#REF!</v>
      </c>
      <c r="I39" s="121" t="e">
        <f>input2!#REF!</f>
        <v>#REF!</v>
      </c>
      <c r="J39" s="122" t="e">
        <f t="shared" si="2"/>
        <v>#REF!</v>
      </c>
      <c r="K39" s="119" t="e">
        <f>input2!#REF!</f>
        <v>#REF!</v>
      </c>
      <c r="L39" s="122" t="e">
        <f t="shared" si="3"/>
        <v>#REF!</v>
      </c>
      <c r="M39" s="121" t="e">
        <f>input2!#REF!</f>
        <v>#REF!</v>
      </c>
      <c r="N39" s="122" t="e">
        <f t="shared" si="4"/>
        <v>#REF!</v>
      </c>
      <c r="O39" s="119" t="e">
        <f>input2!#REF!</f>
        <v>#REF!</v>
      </c>
      <c r="P39" s="123" t="e">
        <f t="shared" si="5"/>
        <v>#REF!</v>
      </c>
      <c r="Q39" s="120" t="e">
        <f t="shared" si="6"/>
        <v>#REF!</v>
      </c>
      <c r="R39" s="145" t="e">
        <f t="shared" si="7"/>
        <v>#REF!</v>
      </c>
      <c r="S39" s="137" t="e">
        <f t="shared" si="8"/>
        <v>#REF!</v>
      </c>
    </row>
    <row r="40" spans="1:19" s="13" customFormat="1" ht="18" customHeight="1">
      <c r="A40" s="91" t="s">
        <v>13</v>
      </c>
      <c r="B40" s="89" t="e">
        <f>input1!#REF!</f>
        <v>#REF!</v>
      </c>
      <c r="C40" s="104" t="e">
        <f>input1!#REF!</f>
        <v>#REF!</v>
      </c>
      <c r="D40" s="105" t="e">
        <f>input1!#REF!</f>
        <v>#REF!</v>
      </c>
      <c r="E40" s="106" t="e">
        <f>input1!#REF!</f>
        <v>#REF!</v>
      </c>
      <c r="F40" s="124" t="e">
        <f t="shared" si="0"/>
        <v>#REF!</v>
      </c>
      <c r="G40" s="119" t="e">
        <f>input2!#REF!</f>
        <v>#REF!</v>
      </c>
      <c r="H40" s="122" t="e">
        <f t="shared" si="1"/>
        <v>#REF!</v>
      </c>
      <c r="I40" s="121" t="e">
        <f>input2!#REF!</f>
        <v>#REF!</v>
      </c>
      <c r="J40" s="122" t="e">
        <f t="shared" si="2"/>
        <v>#REF!</v>
      </c>
      <c r="K40" s="119" t="e">
        <f>input2!#REF!</f>
        <v>#REF!</v>
      </c>
      <c r="L40" s="122" t="e">
        <f t="shared" si="3"/>
        <v>#REF!</v>
      </c>
      <c r="M40" s="121" t="e">
        <f>input2!#REF!</f>
        <v>#REF!</v>
      </c>
      <c r="N40" s="122" t="e">
        <f t="shared" si="4"/>
        <v>#REF!</v>
      </c>
      <c r="O40" s="119" t="e">
        <f>input2!#REF!</f>
        <v>#REF!</v>
      </c>
      <c r="P40" s="123" t="e">
        <f t="shared" si="5"/>
        <v>#REF!</v>
      </c>
      <c r="Q40" s="126" t="e">
        <f t="shared" si="6"/>
        <v>#REF!</v>
      </c>
      <c r="R40" s="146" t="e">
        <f t="shared" si="7"/>
        <v>#REF!</v>
      </c>
      <c r="S40" s="137" t="e">
        <f t="shared" si="8"/>
        <v>#REF!</v>
      </c>
    </row>
    <row r="41" spans="1:19" s="13" customFormat="1" ht="18" customHeight="1">
      <c r="A41" s="178" t="s">
        <v>14</v>
      </c>
      <c r="B41" s="89" t="e">
        <f>input1!#REF!</f>
        <v>#REF!</v>
      </c>
      <c r="C41" s="104" t="e">
        <f>input1!#REF!</f>
        <v>#REF!</v>
      </c>
      <c r="D41" s="105" t="e">
        <f>input1!#REF!</f>
        <v>#REF!</v>
      </c>
      <c r="E41" s="106" t="e">
        <f>input1!#REF!</f>
        <v>#REF!</v>
      </c>
      <c r="F41" s="124" t="e">
        <f t="shared" si="0"/>
        <v>#REF!</v>
      </c>
      <c r="G41" s="125" t="e">
        <f>input2!#REF!</f>
        <v>#REF!</v>
      </c>
      <c r="H41" s="122" t="e">
        <f t="shared" si="1"/>
        <v>#REF!</v>
      </c>
      <c r="I41" s="127" t="e">
        <f>input2!#REF!</f>
        <v>#REF!</v>
      </c>
      <c r="J41" s="122" t="e">
        <f t="shared" si="2"/>
        <v>#REF!</v>
      </c>
      <c r="K41" s="125" t="e">
        <f>input2!#REF!</f>
        <v>#REF!</v>
      </c>
      <c r="L41" s="122" t="e">
        <f t="shared" si="3"/>
        <v>#REF!</v>
      </c>
      <c r="M41" s="127" t="e">
        <f>input2!#REF!</f>
        <v>#REF!</v>
      </c>
      <c r="N41" s="122" t="e">
        <f t="shared" si="4"/>
        <v>#REF!</v>
      </c>
      <c r="O41" s="125" t="e">
        <f>input2!#REF!</f>
        <v>#REF!</v>
      </c>
      <c r="P41" s="123" t="e">
        <f t="shared" si="5"/>
        <v>#REF!</v>
      </c>
      <c r="Q41" s="126" t="e">
        <f t="shared" si="6"/>
        <v>#REF!</v>
      </c>
      <c r="R41" s="146" t="e">
        <f t="shared" si="7"/>
        <v>#REF!</v>
      </c>
      <c r="S41" s="137" t="e">
        <f t="shared" si="8"/>
        <v>#REF!</v>
      </c>
    </row>
    <row r="42" spans="1:19" s="13" customFormat="1" ht="18" customHeight="1">
      <c r="A42" s="179" t="s">
        <v>15</v>
      </c>
      <c r="B42" s="89" t="e">
        <f>input1!#REF!</f>
        <v>#REF!</v>
      </c>
      <c r="C42" s="104" t="e">
        <f>input1!#REF!</f>
        <v>#REF!</v>
      </c>
      <c r="D42" s="105" t="e">
        <f>input1!#REF!</f>
        <v>#REF!</v>
      </c>
      <c r="E42" s="106" t="e">
        <f>input1!#REF!</f>
        <v>#REF!</v>
      </c>
      <c r="F42" s="124" t="e">
        <f t="shared" si="0"/>
        <v>#REF!</v>
      </c>
      <c r="G42" s="119" t="e">
        <f>input2!#REF!</f>
        <v>#REF!</v>
      </c>
      <c r="H42" s="122" t="e">
        <f t="shared" si="1"/>
        <v>#REF!</v>
      </c>
      <c r="I42" s="121" t="e">
        <f>input2!#REF!</f>
        <v>#REF!</v>
      </c>
      <c r="J42" s="122" t="e">
        <f t="shared" si="2"/>
        <v>#REF!</v>
      </c>
      <c r="K42" s="119" t="e">
        <f>input2!#REF!</f>
        <v>#REF!</v>
      </c>
      <c r="L42" s="122" t="e">
        <f t="shared" si="3"/>
        <v>#REF!</v>
      </c>
      <c r="M42" s="121" t="e">
        <f>input2!#REF!</f>
        <v>#REF!</v>
      </c>
      <c r="N42" s="122" t="e">
        <f t="shared" si="4"/>
        <v>#REF!</v>
      </c>
      <c r="O42" s="119" t="e">
        <f>input2!#REF!</f>
        <v>#REF!</v>
      </c>
      <c r="P42" s="123" t="e">
        <f t="shared" si="5"/>
        <v>#REF!</v>
      </c>
      <c r="Q42" s="126" t="e">
        <f t="shared" si="6"/>
        <v>#REF!</v>
      </c>
      <c r="R42" s="146" t="e">
        <f t="shared" si="7"/>
        <v>#REF!</v>
      </c>
      <c r="S42" s="137" t="e">
        <f t="shared" si="8"/>
        <v>#REF!</v>
      </c>
    </row>
    <row r="43" spans="1:19" s="13" customFormat="1" ht="18" customHeight="1" thickBot="1">
      <c r="A43" s="180" t="s">
        <v>16</v>
      </c>
      <c r="B43" s="90" t="e">
        <f>input1!#REF!</f>
        <v>#REF!</v>
      </c>
      <c r="C43" s="104" t="e">
        <f>input1!#REF!</f>
        <v>#REF!</v>
      </c>
      <c r="D43" s="105" t="e">
        <f>input1!#REF!</f>
        <v>#REF!</v>
      </c>
      <c r="E43" s="106" t="e">
        <f>input1!#REF!</f>
        <v>#REF!</v>
      </c>
      <c r="F43" s="124" t="e">
        <f t="shared" si="0"/>
        <v>#REF!</v>
      </c>
      <c r="G43" s="119" t="e">
        <f>input2!#REF!</f>
        <v>#REF!</v>
      </c>
      <c r="H43" s="122" t="e">
        <f t="shared" si="1"/>
        <v>#REF!</v>
      </c>
      <c r="I43" s="121" t="e">
        <f>input2!#REF!</f>
        <v>#REF!</v>
      </c>
      <c r="J43" s="122" t="e">
        <f t="shared" si="2"/>
        <v>#REF!</v>
      </c>
      <c r="K43" s="119" t="e">
        <f>input2!#REF!</f>
        <v>#REF!</v>
      </c>
      <c r="L43" s="122" t="e">
        <f t="shared" si="3"/>
        <v>#REF!</v>
      </c>
      <c r="M43" s="121" t="e">
        <f>input2!#REF!</f>
        <v>#REF!</v>
      </c>
      <c r="N43" s="122" t="e">
        <f t="shared" si="4"/>
        <v>#REF!</v>
      </c>
      <c r="O43" s="119" t="e">
        <f>input2!#REF!</f>
        <v>#REF!</v>
      </c>
      <c r="P43" s="123" t="e">
        <f t="shared" si="5"/>
        <v>#REF!</v>
      </c>
      <c r="Q43" s="126" t="e">
        <f>G43+I43+K43+M43+O43</f>
        <v>#REF!</v>
      </c>
      <c r="R43" s="146" t="e">
        <f t="shared" si="7"/>
        <v>#REF!</v>
      </c>
      <c r="S43" s="137" t="e">
        <f t="shared" si="8"/>
        <v>#REF!</v>
      </c>
    </row>
    <row r="44" spans="1:19" s="13" customFormat="1" ht="18" customHeight="1" thickBot="1">
      <c r="A44" s="181" t="s">
        <v>60</v>
      </c>
      <c r="B44" s="90" t="e">
        <f>input1!#REF!</f>
        <v>#REF!</v>
      </c>
      <c r="C44" s="107" t="e">
        <f>input1!#REF!</f>
        <v>#REF!</v>
      </c>
      <c r="D44" s="108" t="e">
        <f>input1!#REF!</f>
        <v>#REF!</v>
      </c>
      <c r="E44" s="149" t="e">
        <f>input1!#REF!</f>
        <v>#REF!</v>
      </c>
      <c r="F44" s="131" t="e">
        <f t="shared" si="0"/>
        <v>#REF!</v>
      </c>
      <c r="G44" s="132" t="e">
        <f>input2!#REF!</f>
        <v>#REF!</v>
      </c>
      <c r="H44" s="135" t="e">
        <f t="shared" si="1"/>
        <v>#REF!</v>
      </c>
      <c r="I44" s="134" t="e">
        <f>input2!#REF!</f>
        <v>#REF!</v>
      </c>
      <c r="J44" s="135" t="e">
        <f t="shared" si="2"/>
        <v>#REF!</v>
      </c>
      <c r="K44" s="132" t="e">
        <f>input2!#REF!</f>
        <v>#REF!</v>
      </c>
      <c r="L44" s="135" t="e">
        <f t="shared" si="3"/>
        <v>#REF!</v>
      </c>
      <c r="M44" s="134" t="e">
        <f>input2!#REF!</f>
        <v>#REF!</v>
      </c>
      <c r="N44" s="135" t="e">
        <f t="shared" si="4"/>
        <v>#REF!</v>
      </c>
      <c r="O44" s="132" t="e">
        <f>input2!#REF!</f>
        <v>#REF!</v>
      </c>
      <c r="P44" s="136" t="e">
        <f t="shared" si="5"/>
        <v>#REF!</v>
      </c>
      <c r="Q44" s="133" t="e">
        <f>G44+I44+K44+M44+O44</f>
        <v>#REF!</v>
      </c>
      <c r="R44" s="147" t="e">
        <f t="shared" si="7"/>
        <v>#REF!</v>
      </c>
      <c r="S44" s="131" t="e">
        <f t="shared" si="8"/>
        <v>#REF!</v>
      </c>
    </row>
    <row r="45" spans="1:19" ht="21" thickBot="1"/>
    <row r="46" spans="1:19" ht="27" thickBot="1">
      <c r="D46" s="101" t="s">
        <v>55</v>
      </c>
      <c r="E46" s="102"/>
      <c r="F46" s="102"/>
      <c r="G46" s="102"/>
      <c r="H46" s="102"/>
      <c r="I46" s="102"/>
      <c r="J46" s="103"/>
    </row>
  </sheetData>
  <sheetProtection password="CB38" sheet="1" objects="1" scenarios="1"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6" orientation="landscape" horizontalDpi="4294967293" verticalDpi="360" r:id="rId1"/>
  <headerFooter alignWithMargins="0"/>
  <rowBreaks count="1" manualBreakCount="1">
    <brk id="4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E46"/>
  <sheetViews>
    <sheetView view="pageBreakPreview" zoomScale="90" zoomScaleNormal="100" zoomScaleSheetLayoutView="90" workbookViewId="0">
      <selection activeCell="W38" sqref="W38"/>
    </sheetView>
  </sheetViews>
  <sheetFormatPr defaultRowHeight="20.25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customWidth="1"/>
    <col min="8" max="8" width="13.5703125" style="2" customWidth="1"/>
    <col min="9" max="9" width="4.42578125" style="2" customWidth="1"/>
    <col min="10" max="10" width="13.5703125" style="2" customWidth="1"/>
    <col min="11" max="11" width="4.42578125" style="2" customWidth="1"/>
    <col min="12" max="12" width="13.5703125" style="2" customWidth="1"/>
    <col min="13" max="13" width="4.42578125" style="2" customWidth="1"/>
    <col min="14" max="14" width="13.5703125" style="2" customWidth="1"/>
    <col min="15" max="15" width="4.42578125" style="2" customWidth="1"/>
    <col min="16" max="16" width="13.5703125" style="2" customWidth="1"/>
    <col min="17" max="17" width="4" style="2" hidden="1" customWidth="1"/>
    <col min="18" max="18" width="4" style="2" customWidth="1"/>
    <col min="19" max="19" width="14.28515625" style="2" customWidth="1"/>
    <col min="20" max="16384" width="9.140625" style="2"/>
  </cols>
  <sheetData>
    <row r="1" spans="1:19" ht="21.75" customHeight="1" thickBot="1">
      <c r="A1" s="256" t="s">
        <v>26</v>
      </c>
      <c r="B1" s="257"/>
      <c r="C1" s="257"/>
      <c r="D1" s="257"/>
      <c r="E1" s="257"/>
      <c r="F1" s="258"/>
      <c r="G1" s="257" t="s">
        <v>45</v>
      </c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8"/>
    </row>
    <row r="2" spans="1:19" ht="22.5" customHeight="1" thickBot="1">
      <c r="A2" s="278" t="str">
        <f>input1!A2</f>
        <v>ชั้นมัธยมศึกษาปีที่ 3/1</v>
      </c>
      <c r="B2" s="277"/>
      <c r="C2" s="277"/>
      <c r="D2" s="277"/>
      <c r="E2" s="277"/>
      <c r="F2" s="279"/>
      <c r="G2" s="256" t="s">
        <v>37</v>
      </c>
      <c r="H2" s="258"/>
      <c r="I2" s="280" t="s">
        <v>38</v>
      </c>
      <c r="J2" s="280"/>
      <c r="K2" s="256" t="s">
        <v>39</v>
      </c>
      <c r="L2" s="258"/>
      <c r="M2" s="280" t="s">
        <v>40</v>
      </c>
      <c r="N2" s="280"/>
      <c r="O2" s="256" t="s">
        <v>41</v>
      </c>
      <c r="P2" s="258"/>
      <c r="Q2" s="110"/>
      <c r="R2" s="256" t="s">
        <v>42</v>
      </c>
      <c r="S2" s="258"/>
    </row>
    <row r="3" spans="1:19" ht="21.75" thickBot="1">
      <c r="A3" s="86" t="s">
        <v>21</v>
      </c>
      <c r="B3" s="87" t="s">
        <v>20</v>
      </c>
      <c r="C3" s="88" t="s">
        <v>22</v>
      </c>
      <c r="D3" s="87" t="s">
        <v>23</v>
      </c>
      <c r="E3" s="88" t="s">
        <v>24</v>
      </c>
      <c r="F3" s="111" t="s">
        <v>24</v>
      </c>
      <c r="G3" s="112" t="s">
        <v>35</v>
      </c>
      <c r="H3" s="113" t="s">
        <v>36</v>
      </c>
      <c r="I3" s="112" t="s">
        <v>35</v>
      </c>
      <c r="J3" s="114" t="s">
        <v>36</v>
      </c>
      <c r="K3" s="115" t="s">
        <v>35</v>
      </c>
      <c r="L3" s="113" t="s">
        <v>36</v>
      </c>
      <c r="M3" s="112" t="s">
        <v>35</v>
      </c>
      <c r="N3" s="114" t="s">
        <v>36</v>
      </c>
      <c r="O3" s="115" t="s">
        <v>35</v>
      </c>
      <c r="P3" s="116" t="s">
        <v>36</v>
      </c>
      <c r="Q3" s="117"/>
      <c r="R3" s="148" t="s">
        <v>35</v>
      </c>
      <c r="S3" s="87" t="s">
        <v>36</v>
      </c>
    </row>
    <row r="4" spans="1:19" s="13" customFormat="1" ht="18" customHeight="1">
      <c r="A4" s="177" t="s">
        <v>66</v>
      </c>
      <c r="B4" s="89">
        <f>input1!B4</f>
        <v>31</v>
      </c>
      <c r="C4" s="104" t="str">
        <f>input1!C4</f>
        <v>01144</v>
      </c>
      <c r="D4" s="105" t="str">
        <f>input1!D4</f>
        <v>เด็กชายเจมส์พล  ศรีอินทร์</v>
      </c>
      <c r="E4" s="106">
        <f>input1!E4</f>
        <v>1</v>
      </c>
      <c r="F4" s="118" t="str">
        <f>IF(E4=1,"ชาย",IF(E4=2,"หญิง","-"))</f>
        <v>ชาย</v>
      </c>
      <c r="G4" s="119">
        <f>input3!AF4</f>
        <v>7</v>
      </c>
      <c r="H4" s="122" t="str">
        <f>IF(G4&gt;10,"เสี่ยง/มีปัญหา","ปกติ")</f>
        <v>ปกติ</v>
      </c>
      <c r="I4" s="121">
        <f>input3!AI4</f>
        <v>7</v>
      </c>
      <c r="J4" s="122" t="str">
        <f>IF(I4&gt;9,"เสี่ยง/มีปัญหา","ปกติ")</f>
        <v>ปกติ</v>
      </c>
      <c r="K4" s="119">
        <f>input3!AM4</f>
        <v>9</v>
      </c>
      <c r="L4" s="122" t="str">
        <f>IF(K4&gt;10,"เสี่ยง/มีปัญหา","ปกติ")</f>
        <v>ปกติ</v>
      </c>
      <c r="M4" s="121">
        <f>input3!AQ4</f>
        <v>6</v>
      </c>
      <c r="N4" s="122" t="str">
        <f>IF(M4&gt;9,"เสี่ยง/มีปัญหา","ปกติ")</f>
        <v>ปกติ</v>
      </c>
      <c r="O4" s="119">
        <f>input3!AS4</f>
        <v>10</v>
      </c>
      <c r="P4" s="123" t="str">
        <f>IF(O4&gt;10,"มีจุดแข็ง","ไม่มีจุดแข็ง")</f>
        <v>ไม่มีจุดแข็ง</v>
      </c>
      <c r="Q4" s="120">
        <f>G4+I4+K4+M4+O4</f>
        <v>39</v>
      </c>
      <c r="R4" s="145">
        <f>IF(Q4&lt;1,"-",Q4)</f>
        <v>39</v>
      </c>
      <c r="S4" s="137" t="str">
        <f>IF(R4&gt;48,"เสี่ยง/มีปัญหา","ปกติ")</f>
        <v>ปกติ</v>
      </c>
    </row>
    <row r="5" spans="1:19" s="13" customFormat="1" ht="18" customHeight="1">
      <c r="A5" s="91" t="s">
        <v>67</v>
      </c>
      <c r="B5" s="89">
        <f>input1!B5</f>
        <v>31</v>
      </c>
      <c r="C5" s="104" t="str">
        <f>input1!C5</f>
        <v>01146</v>
      </c>
      <c r="D5" s="105" t="str">
        <f>input1!D5</f>
        <v>เด็กชายธนวัฒน์  พันธ์เกตุกิจ</v>
      </c>
      <c r="E5" s="106">
        <f>input1!E5</f>
        <v>1</v>
      </c>
      <c r="F5" s="124" t="str">
        <f t="shared" ref="F5:F44" si="0">IF(E5=1,"ชาย",IF(E5=2,"หญิง","-"))</f>
        <v>ชาย</v>
      </c>
      <c r="G5" s="125">
        <f>input3!AF5</f>
        <v>7</v>
      </c>
      <c r="H5" s="122" t="str">
        <f t="shared" ref="H5:H44" si="1">IF(G5&gt;10,"เสี่ยง/มีปัญหา","ปกติ")</f>
        <v>ปกติ</v>
      </c>
      <c r="I5" s="127">
        <f>input3!AI5</f>
        <v>7</v>
      </c>
      <c r="J5" s="122" t="str">
        <f t="shared" ref="J5:J44" si="2">IF(I5&gt;9,"เสี่ยง/มีปัญหา","ปกติ")</f>
        <v>ปกติ</v>
      </c>
      <c r="K5" s="125">
        <f>input3!AM5</f>
        <v>8</v>
      </c>
      <c r="L5" s="122" t="str">
        <f t="shared" ref="L5:L44" si="3">IF(K5&gt;10,"เสี่ยง/มีปัญหา","ปกติ")</f>
        <v>ปกติ</v>
      </c>
      <c r="M5" s="127">
        <f>input3!AQ5</f>
        <v>6</v>
      </c>
      <c r="N5" s="122" t="str">
        <f t="shared" ref="N5:N44" si="4">IF(M5&gt;9,"เสี่ยง/มีปัญหา","ปกติ")</f>
        <v>ปกติ</v>
      </c>
      <c r="O5" s="125">
        <f>input3!AS5</f>
        <v>12</v>
      </c>
      <c r="P5" s="123" t="str">
        <f t="shared" ref="P5:P44" si="5">IF(O5&gt;10,"มีจุดแข็ง","ไม่มีจุดแข็ง")</f>
        <v>มีจุดแข็ง</v>
      </c>
      <c r="Q5" s="126">
        <f t="shared" ref="Q5:Q42" si="6">G5+I5+K5+M5+O5</f>
        <v>40</v>
      </c>
      <c r="R5" s="146">
        <f t="shared" ref="R5:R44" si="7">IF(Q5&lt;1,"-",Q5)</f>
        <v>40</v>
      </c>
      <c r="S5" s="137" t="str">
        <f t="shared" ref="S5:S44" si="8">IF(R5&gt;48,"เสี่ยง/มีปัญหา","ปกติ")</f>
        <v>ปกติ</v>
      </c>
    </row>
    <row r="6" spans="1:19" s="13" customFormat="1" ht="18" customHeight="1">
      <c r="A6" s="178" t="s">
        <v>68</v>
      </c>
      <c r="B6" s="89">
        <f>input1!B6</f>
        <v>31</v>
      </c>
      <c r="C6" s="104" t="str">
        <f>input1!C6</f>
        <v>01147</v>
      </c>
      <c r="D6" s="105" t="str">
        <f>input1!D6</f>
        <v>เด็กชายธนากร  เขียวเล็ก</v>
      </c>
      <c r="E6" s="106">
        <f>input1!E6</f>
        <v>1</v>
      </c>
      <c r="F6" s="124" t="str">
        <f t="shared" si="0"/>
        <v>ชาย</v>
      </c>
      <c r="G6" s="119">
        <f>input3!AF6</f>
        <v>10</v>
      </c>
      <c r="H6" s="122" t="str">
        <f t="shared" si="1"/>
        <v>ปกติ</v>
      </c>
      <c r="I6" s="121">
        <f>input3!AI6</f>
        <v>8</v>
      </c>
      <c r="J6" s="122" t="str">
        <f t="shared" si="2"/>
        <v>ปกติ</v>
      </c>
      <c r="K6" s="119">
        <f>input3!AM6</f>
        <v>12</v>
      </c>
      <c r="L6" s="122" t="str">
        <f t="shared" si="3"/>
        <v>เสี่ยง/มีปัญหา</v>
      </c>
      <c r="M6" s="121">
        <f>input3!AQ6</f>
        <v>6</v>
      </c>
      <c r="N6" s="122" t="str">
        <f t="shared" si="4"/>
        <v>ปกติ</v>
      </c>
      <c r="O6" s="119">
        <f>input3!AS6</f>
        <v>10</v>
      </c>
      <c r="P6" s="123" t="str">
        <f t="shared" si="5"/>
        <v>ไม่มีจุดแข็ง</v>
      </c>
      <c r="Q6" s="126">
        <f t="shared" si="6"/>
        <v>46</v>
      </c>
      <c r="R6" s="146">
        <f t="shared" si="7"/>
        <v>46</v>
      </c>
      <c r="S6" s="137" t="str">
        <f t="shared" si="8"/>
        <v>ปกติ</v>
      </c>
    </row>
    <row r="7" spans="1:19" s="13" customFormat="1" ht="18" customHeight="1">
      <c r="A7" s="179" t="s">
        <v>69</v>
      </c>
      <c r="B7" s="89">
        <f>input1!B7</f>
        <v>31</v>
      </c>
      <c r="C7" s="104" t="str">
        <f>input1!C7</f>
        <v>01148</v>
      </c>
      <c r="D7" s="105" t="str">
        <f>input1!D7</f>
        <v>เด็กชายธีระวัฒน์  คุ้มวงษ์</v>
      </c>
      <c r="E7" s="106">
        <f>input1!E7</f>
        <v>1</v>
      </c>
      <c r="F7" s="124" t="str">
        <f t="shared" si="0"/>
        <v>ชาย</v>
      </c>
      <c r="G7" s="125" t="str">
        <f>input3!AF7</f>
        <v>0</v>
      </c>
      <c r="H7" s="122" t="str">
        <f t="shared" si="1"/>
        <v>เสี่ยง/มีปัญหา</v>
      </c>
      <c r="I7" s="127" t="str">
        <f>input3!AI7</f>
        <v>0</v>
      </c>
      <c r="J7" s="122" t="str">
        <f t="shared" si="2"/>
        <v>เสี่ยง/มีปัญหา</v>
      </c>
      <c r="K7" s="125" t="str">
        <f>input3!AM7</f>
        <v>0</v>
      </c>
      <c r="L7" s="122" t="str">
        <f t="shared" si="3"/>
        <v>เสี่ยง/มีปัญหา</v>
      </c>
      <c r="M7" s="127" t="str">
        <f>input3!AQ7</f>
        <v>0</v>
      </c>
      <c r="N7" s="122" t="str">
        <f t="shared" si="4"/>
        <v>เสี่ยง/มีปัญหา</v>
      </c>
      <c r="O7" s="125" t="str">
        <f>input3!AS7</f>
        <v>0</v>
      </c>
      <c r="P7" s="123" t="str">
        <f t="shared" si="5"/>
        <v>มีจุดแข็ง</v>
      </c>
      <c r="Q7" s="126">
        <f t="shared" si="6"/>
        <v>0</v>
      </c>
      <c r="R7" s="146" t="str">
        <f t="shared" si="7"/>
        <v>-</v>
      </c>
      <c r="S7" s="137" t="str">
        <f t="shared" si="8"/>
        <v>เสี่ยง/มีปัญหา</v>
      </c>
    </row>
    <row r="8" spans="1:19" s="13" customFormat="1" ht="18" customHeight="1" thickBot="1">
      <c r="A8" s="180" t="s">
        <v>70</v>
      </c>
      <c r="B8" s="90">
        <f>input1!B8</f>
        <v>31</v>
      </c>
      <c r="C8" s="128" t="str">
        <f>input1!C8</f>
        <v>01149</v>
      </c>
      <c r="D8" s="129" t="str">
        <f>input1!D8</f>
        <v>เด็กชายนวพล  นวลจันทร์</v>
      </c>
      <c r="E8" s="130">
        <f>input1!E8</f>
        <v>1</v>
      </c>
      <c r="F8" s="131" t="str">
        <f t="shared" si="0"/>
        <v>ชาย</v>
      </c>
      <c r="G8" s="134">
        <f>input3!AF8</f>
        <v>6</v>
      </c>
      <c r="H8" s="135" t="str">
        <f t="shared" si="1"/>
        <v>ปกติ</v>
      </c>
      <c r="I8" s="134">
        <f>input3!AI8</f>
        <v>7</v>
      </c>
      <c r="J8" s="135" t="str">
        <f t="shared" si="2"/>
        <v>ปกติ</v>
      </c>
      <c r="K8" s="132">
        <f>input3!AM8</f>
        <v>7</v>
      </c>
      <c r="L8" s="135" t="str">
        <f t="shared" si="3"/>
        <v>ปกติ</v>
      </c>
      <c r="M8" s="134">
        <f>input3!AQ8</f>
        <v>9</v>
      </c>
      <c r="N8" s="135" t="str">
        <f t="shared" si="4"/>
        <v>ปกติ</v>
      </c>
      <c r="O8" s="132">
        <f>input3!AS8</f>
        <v>9</v>
      </c>
      <c r="P8" s="136" t="str">
        <f t="shared" si="5"/>
        <v>ไม่มีจุดแข็ง</v>
      </c>
      <c r="Q8" s="133">
        <f t="shared" si="6"/>
        <v>38</v>
      </c>
      <c r="R8" s="147">
        <f t="shared" si="7"/>
        <v>38</v>
      </c>
      <c r="S8" s="131" t="str">
        <f t="shared" si="8"/>
        <v>ปกติ</v>
      </c>
    </row>
    <row r="9" spans="1:19" s="13" customFormat="1" ht="18" customHeight="1">
      <c r="A9" s="177" t="s">
        <v>71</v>
      </c>
      <c r="B9" s="89">
        <f>input1!B9</f>
        <v>31</v>
      </c>
      <c r="C9" s="104" t="str">
        <f>input1!C9</f>
        <v>01150</v>
      </c>
      <c r="D9" s="105" t="str">
        <f>input1!D9</f>
        <v>เด็กชายนัฐวีร์  เอี่ยวพ่วง</v>
      </c>
      <c r="E9" s="106">
        <f>input1!E9</f>
        <v>1</v>
      </c>
      <c r="F9" s="137" t="str">
        <f t="shared" si="0"/>
        <v>ชาย</v>
      </c>
      <c r="G9" s="119">
        <f>input3!AF9</f>
        <v>6</v>
      </c>
      <c r="H9" s="122" t="str">
        <f t="shared" si="1"/>
        <v>ปกติ</v>
      </c>
      <c r="I9" s="121">
        <f>input3!AI9</f>
        <v>6</v>
      </c>
      <c r="J9" s="122" t="str">
        <f t="shared" si="2"/>
        <v>ปกติ</v>
      </c>
      <c r="K9" s="119">
        <f>input3!AM9</f>
        <v>7</v>
      </c>
      <c r="L9" s="122" t="str">
        <f t="shared" si="3"/>
        <v>ปกติ</v>
      </c>
      <c r="M9" s="121">
        <f>input3!AQ9</f>
        <v>7</v>
      </c>
      <c r="N9" s="122" t="str">
        <f t="shared" si="4"/>
        <v>ปกติ</v>
      </c>
      <c r="O9" s="119">
        <f>input3!AS9</f>
        <v>10</v>
      </c>
      <c r="P9" s="123" t="str">
        <f t="shared" si="5"/>
        <v>ไม่มีจุดแข็ง</v>
      </c>
      <c r="Q9" s="120">
        <f t="shared" si="6"/>
        <v>36</v>
      </c>
      <c r="R9" s="145">
        <f t="shared" si="7"/>
        <v>36</v>
      </c>
      <c r="S9" s="137" t="str">
        <f t="shared" si="8"/>
        <v>ปกติ</v>
      </c>
    </row>
    <row r="10" spans="1:19" s="13" customFormat="1" ht="18" customHeight="1">
      <c r="A10" s="91" t="s">
        <v>72</v>
      </c>
      <c r="B10" s="89">
        <f>input1!B10</f>
        <v>31</v>
      </c>
      <c r="C10" s="104" t="str">
        <f>input1!C10</f>
        <v>01152</v>
      </c>
      <c r="D10" s="105" t="str">
        <f>input1!D10</f>
        <v>เด็กชายวินัย  เคนทอง</v>
      </c>
      <c r="E10" s="106">
        <f>input1!E10</f>
        <v>1</v>
      </c>
      <c r="F10" s="124" t="str">
        <f t="shared" si="0"/>
        <v>ชาย</v>
      </c>
      <c r="G10" s="119">
        <f>input3!AF10</f>
        <v>7</v>
      </c>
      <c r="H10" s="122" t="str">
        <f t="shared" si="1"/>
        <v>ปกติ</v>
      </c>
      <c r="I10" s="121">
        <f>input3!AI10</f>
        <v>8</v>
      </c>
      <c r="J10" s="122" t="str">
        <f t="shared" si="2"/>
        <v>ปกติ</v>
      </c>
      <c r="K10" s="119">
        <f>input3!AM10</f>
        <v>7</v>
      </c>
      <c r="L10" s="122" t="str">
        <f t="shared" si="3"/>
        <v>ปกติ</v>
      </c>
      <c r="M10" s="121">
        <f>input3!AQ10</f>
        <v>6</v>
      </c>
      <c r="N10" s="122" t="str">
        <f t="shared" si="4"/>
        <v>ปกติ</v>
      </c>
      <c r="O10" s="119">
        <f>input3!AS10</f>
        <v>7</v>
      </c>
      <c r="P10" s="123" t="str">
        <f t="shared" si="5"/>
        <v>ไม่มีจุดแข็ง</v>
      </c>
      <c r="Q10" s="126">
        <f t="shared" si="6"/>
        <v>35</v>
      </c>
      <c r="R10" s="146">
        <f t="shared" si="7"/>
        <v>35</v>
      </c>
      <c r="S10" s="137" t="str">
        <f t="shared" si="8"/>
        <v>ปกติ</v>
      </c>
    </row>
    <row r="11" spans="1:19" s="13" customFormat="1" ht="18" customHeight="1">
      <c r="A11" s="178" t="s">
        <v>73</v>
      </c>
      <c r="B11" s="89">
        <f>input1!B11</f>
        <v>31</v>
      </c>
      <c r="C11" s="104" t="str">
        <f>input1!C11</f>
        <v>01154</v>
      </c>
      <c r="D11" s="105" t="str">
        <f>input1!D11</f>
        <v>เด็กชายอานนท์  จานนอก</v>
      </c>
      <c r="E11" s="106">
        <f>input1!E11</f>
        <v>1</v>
      </c>
      <c r="F11" s="124" t="str">
        <f t="shared" si="0"/>
        <v>ชาย</v>
      </c>
      <c r="G11" s="125">
        <f>input3!AF11</f>
        <v>8</v>
      </c>
      <c r="H11" s="122" t="str">
        <f t="shared" si="1"/>
        <v>ปกติ</v>
      </c>
      <c r="I11" s="127">
        <f>input3!AI11</f>
        <v>8</v>
      </c>
      <c r="J11" s="122" t="str">
        <f t="shared" si="2"/>
        <v>ปกติ</v>
      </c>
      <c r="K11" s="125">
        <f>input3!AM11</f>
        <v>11</v>
      </c>
      <c r="L11" s="122" t="str">
        <f t="shared" si="3"/>
        <v>เสี่ยง/มีปัญหา</v>
      </c>
      <c r="M11" s="127">
        <f>input3!AQ11</f>
        <v>8</v>
      </c>
      <c r="N11" s="122" t="str">
        <f t="shared" si="4"/>
        <v>ปกติ</v>
      </c>
      <c r="O11" s="125">
        <f>input3!AS11</f>
        <v>6</v>
      </c>
      <c r="P11" s="123" t="str">
        <f t="shared" si="5"/>
        <v>ไม่มีจุดแข็ง</v>
      </c>
      <c r="Q11" s="126">
        <f t="shared" si="6"/>
        <v>41</v>
      </c>
      <c r="R11" s="146">
        <f t="shared" si="7"/>
        <v>41</v>
      </c>
      <c r="S11" s="137" t="str">
        <f t="shared" si="8"/>
        <v>ปกติ</v>
      </c>
    </row>
    <row r="12" spans="1:19" s="13" customFormat="1" ht="18" customHeight="1">
      <c r="A12" s="179" t="s">
        <v>74</v>
      </c>
      <c r="B12" s="89">
        <f>input1!B12</f>
        <v>31</v>
      </c>
      <c r="C12" s="104" t="str">
        <f>input1!C12</f>
        <v>01142</v>
      </c>
      <c r="D12" s="105" t="str">
        <f>input1!D12</f>
        <v>เด็กหญิงกรกฎ  แสงภารา</v>
      </c>
      <c r="E12" s="106">
        <f>input1!E12</f>
        <v>2</v>
      </c>
      <c r="F12" s="124" t="str">
        <f t="shared" si="0"/>
        <v>หญิง</v>
      </c>
      <c r="G12" s="119">
        <f>input3!AF12</f>
        <v>5</v>
      </c>
      <c r="H12" s="122" t="str">
        <f t="shared" si="1"/>
        <v>ปกติ</v>
      </c>
      <c r="I12" s="121">
        <f>input3!AI12</f>
        <v>8</v>
      </c>
      <c r="J12" s="122" t="str">
        <f t="shared" si="2"/>
        <v>ปกติ</v>
      </c>
      <c r="K12" s="119">
        <f>input3!AM12</f>
        <v>7</v>
      </c>
      <c r="L12" s="122" t="str">
        <f t="shared" si="3"/>
        <v>ปกติ</v>
      </c>
      <c r="M12" s="121">
        <f>input3!AQ12</f>
        <v>6</v>
      </c>
      <c r="N12" s="122" t="str">
        <f t="shared" si="4"/>
        <v>ปกติ</v>
      </c>
      <c r="O12" s="119">
        <f>input3!AS12</f>
        <v>9</v>
      </c>
      <c r="P12" s="123" t="str">
        <f t="shared" si="5"/>
        <v>ไม่มีจุดแข็ง</v>
      </c>
      <c r="Q12" s="126">
        <f t="shared" si="6"/>
        <v>35</v>
      </c>
      <c r="R12" s="146">
        <f t="shared" si="7"/>
        <v>35</v>
      </c>
      <c r="S12" s="137" t="str">
        <f t="shared" si="8"/>
        <v>ปกติ</v>
      </c>
    </row>
    <row r="13" spans="1:19" s="13" customFormat="1" ht="18" customHeight="1" thickBot="1">
      <c r="A13" s="180" t="s">
        <v>75</v>
      </c>
      <c r="B13" s="90">
        <f>input1!B13</f>
        <v>31</v>
      </c>
      <c r="C13" s="128" t="str">
        <f>input1!C13</f>
        <v>01155</v>
      </c>
      <c r="D13" s="129" t="str">
        <f>input1!D13</f>
        <v>เด็กหญิงกรกช  พันธ์เขตกิจ</v>
      </c>
      <c r="E13" s="130">
        <f>input1!E13</f>
        <v>2</v>
      </c>
      <c r="F13" s="131" t="str">
        <f t="shared" si="0"/>
        <v>หญิง</v>
      </c>
      <c r="G13" s="134">
        <f>input3!AF13</f>
        <v>5</v>
      </c>
      <c r="H13" s="135" t="str">
        <f t="shared" si="1"/>
        <v>ปกติ</v>
      </c>
      <c r="I13" s="134">
        <f>input3!AI13</f>
        <v>5</v>
      </c>
      <c r="J13" s="135" t="str">
        <f t="shared" si="2"/>
        <v>ปกติ</v>
      </c>
      <c r="K13" s="132">
        <f>input3!AM13</f>
        <v>5</v>
      </c>
      <c r="L13" s="135" t="str">
        <f t="shared" si="3"/>
        <v>ปกติ</v>
      </c>
      <c r="M13" s="134">
        <f>input3!AQ13</f>
        <v>5</v>
      </c>
      <c r="N13" s="135" t="str">
        <f t="shared" si="4"/>
        <v>ปกติ</v>
      </c>
      <c r="O13" s="132">
        <f>input3!AS13</f>
        <v>15</v>
      </c>
      <c r="P13" s="136" t="str">
        <f t="shared" si="5"/>
        <v>มีจุดแข็ง</v>
      </c>
      <c r="Q13" s="133">
        <f t="shared" si="6"/>
        <v>35</v>
      </c>
      <c r="R13" s="147">
        <f t="shared" si="7"/>
        <v>35</v>
      </c>
      <c r="S13" s="131" t="str">
        <f t="shared" si="8"/>
        <v>ปกติ</v>
      </c>
    </row>
    <row r="14" spans="1:19" s="13" customFormat="1" ht="18" customHeight="1">
      <c r="A14" s="177" t="s">
        <v>76</v>
      </c>
      <c r="B14" s="89">
        <f>input1!B14</f>
        <v>31</v>
      </c>
      <c r="C14" s="104" t="str">
        <f>input1!C14</f>
        <v>01156</v>
      </c>
      <c r="D14" s="105" t="str">
        <f>input1!D14</f>
        <v>เด็กหญิงกัญญารัตน์  สุขยิ้ม</v>
      </c>
      <c r="E14" s="106">
        <f>input1!E14</f>
        <v>2</v>
      </c>
      <c r="F14" s="137" t="str">
        <f t="shared" si="0"/>
        <v>หญิง</v>
      </c>
      <c r="G14" s="119">
        <f>input3!AF14</f>
        <v>5</v>
      </c>
      <c r="H14" s="122" t="str">
        <f t="shared" si="1"/>
        <v>ปกติ</v>
      </c>
      <c r="I14" s="121">
        <f>input3!AI14</f>
        <v>5</v>
      </c>
      <c r="J14" s="122" t="str">
        <f t="shared" si="2"/>
        <v>ปกติ</v>
      </c>
      <c r="K14" s="119">
        <f>input3!AM14</f>
        <v>8</v>
      </c>
      <c r="L14" s="122" t="str">
        <f t="shared" si="3"/>
        <v>ปกติ</v>
      </c>
      <c r="M14" s="121">
        <f>input3!AQ14</f>
        <v>7</v>
      </c>
      <c r="N14" s="122" t="str">
        <f t="shared" si="4"/>
        <v>ปกติ</v>
      </c>
      <c r="O14" s="119">
        <f>input3!AS14</f>
        <v>13</v>
      </c>
      <c r="P14" s="123" t="str">
        <f t="shared" si="5"/>
        <v>มีจุดแข็ง</v>
      </c>
      <c r="Q14" s="120">
        <f t="shared" si="6"/>
        <v>38</v>
      </c>
      <c r="R14" s="145">
        <f t="shared" si="7"/>
        <v>38</v>
      </c>
      <c r="S14" s="137" t="str">
        <f t="shared" si="8"/>
        <v>ปกติ</v>
      </c>
    </row>
    <row r="15" spans="1:19" s="13" customFormat="1" ht="18" customHeight="1">
      <c r="A15" s="91" t="s">
        <v>77</v>
      </c>
      <c r="B15" s="89">
        <f>input1!B15</f>
        <v>31</v>
      </c>
      <c r="C15" s="104" t="str">
        <f>input1!C15</f>
        <v>01158</v>
      </c>
      <c r="D15" s="105" t="str">
        <f>input1!D15</f>
        <v>เด็กหญิงจารุวรรณ  ล้อมวงศ์</v>
      </c>
      <c r="E15" s="106">
        <f>input1!E15</f>
        <v>2</v>
      </c>
      <c r="F15" s="124" t="str">
        <f t="shared" si="0"/>
        <v>หญิง</v>
      </c>
      <c r="G15" s="125" t="str">
        <f>input3!AF15</f>
        <v>0</v>
      </c>
      <c r="H15" s="122" t="str">
        <f t="shared" si="1"/>
        <v>เสี่ยง/มีปัญหา</v>
      </c>
      <c r="I15" s="127" t="str">
        <f>input3!AI15</f>
        <v>0</v>
      </c>
      <c r="J15" s="122" t="str">
        <f t="shared" si="2"/>
        <v>เสี่ยง/มีปัญหา</v>
      </c>
      <c r="K15" s="125" t="str">
        <f>input3!AM15</f>
        <v>0</v>
      </c>
      <c r="L15" s="122" t="str">
        <f t="shared" si="3"/>
        <v>เสี่ยง/มีปัญหา</v>
      </c>
      <c r="M15" s="127" t="str">
        <f>input3!AQ15</f>
        <v>0</v>
      </c>
      <c r="N15" s="122" t="str">
        <f t="shared" si="4"/>
        <v>เสี่ยง/มีปัญหา</v>
      </c>
      <c r="O15" s="125" t="str">
        <f>input3!AS15</f>
        <v>0</v>
      </c>
      <c r="P15" s="123" t="str">
        <f t="shared" si="5"/>
        <v>มีจุดแข็ง</v>
      </c>
      <c r="Q15" s="126">
        <f t="shared" si="6"/>
        <v>0</v>
      </c>
      <c r="R15" s="146" t="str">
        <f t="shared" si="7"/>
        <v>-</v>
      </c>
      <c r="S15" s="137" t="str">
        <f t="shared" si="8"/>
        <v>เสี่ยง/มีปัญหา</v>
      </c>
    </row>
    <row r="16" spans="1:19" s="13" customFormat="1" ht="18" customHeight="1">
      <c r="A16" s="178" t="s">
        <v>78</v>
      </c>
      <c r="B16" s="89">
        <f>input1!B16</f>
        <v>31</v>
      </c>
      <c r="C16" s="104" t="str">
        <f>input1!C16</f>
        <v>01161</v>
      </c>
      <c r="D16" s="105" t="str">
        <f>input1!D16</f>
        <v>เด็กหญิงชลธิชา  โสมโสรส</v>
      </c>
      <c r="E16" s="106">
        <f>input1!E16</f>
        <v>2</v>
      </c>
      <c r="F16" s="124" t="str">
        <f t="shared" si="0"/>
        <v>หญิง</v>
      </c>
      <c r="G16" s="119">
        <f>input3!AF16</f>
        <v>6</v>
      </c>
      <c r="H16" s="122" t="str">
        <f t="shared" si="1"/>
        <v>ปกติ</v>
      </c>
      <c r="I16" s="121">
        <f>input3!AI16</f>
        <v>7</v>
      </c>
      <c r="J16" s="122" t="str">
        <f t="shared" si="2"/>
        <v>ปกติ</v>
      </c>
      <c r="K16" s="119">
        <f>input3!AM16</f>
        <v>8</v>
      </c>
      <c r="L16" s="122" t="str">
        <f t="shared" si="3"/>
        <v>ปกติ</v>
      </c>
      <c r="M16" s="121">
        <f>input3!AQ16</f>
        <v>9</v>
      </c>
      <c r="N16" s="122" t="str">
        <f t="shared" si="4"/>
        <v>ปกติ</v>
      </c>
      <c r="O16" s="119">
        <f>input3!AS16</f>
        <v>10</v>
      </c>
      <c r="P16" s="123" t="str">
        <f t="shared" si="5"/>
        <v>ไม่มีจุดแข็ง</v>
      </c>
      <c r="Q16" s="126">
        <f t="shared" si="6"/>
        <v>40</v>
      </c>
      <c r="R16" s="146">
        <f t="shared" si="7"/>
        <v>40</v>
      </c>
      <c r="S16" s="137" t="str">
        <f t="shared" si="8"/>
        <v>ปกติ</v>
      </c>
    </row>
    <row r="17" spans="1:31" s="13" customFormat="1" ht="18" customHeight="1">
      <c r="A17" s="179" t="s">
        <v>79</v>
      </c>
      <c r="B17" s="89">
        <f>input1!B17</f>
        <v>31</v>
      </c>
      <c r="C17" s="104" t="str">
        <f>input1!C17</f>
        <v>01162</v>
      </c>
      <c r="D17" s="105" t="str">
        <f>input1!D17</f>
        <v>เด็กหญิงธิติมา  พวงสมบัติ</v>
      </c>
      <c r="E17" s="106">
        <f>input1!E17</f>
        <v>2</v>
      </c>
      <c r="F17" s="124" t="str">
        <f t="shared" si="0"/>
        <v>หญิง</v>
      </c>
      <c r="G17" s="125">
        <f>input3!AF17</f>
        <v>12</v>
      </c>
      <c r="H17" s="122" t="str">
        <f t="shared" si="1"/>
        <v>เสี่ยง/มีปัญหา</v>
      </c>
      <c r="I17" s="127">
        <f>input3!AI17</f>
        <v>5</v>
      </c>
      <c r="J17" s="122" t="str">
        <f t="shared" si="2"/>
        <v>ปกติ</v>
      </c>
      <c r="K17" s="125">
        <f>input3!AM17</f>
        <v>7</v>
      </c>
      <c r="L17" s="122" t="str">
        <f t="shared" si="3"/>
        <v>ปกติ</v>
      </c>
      <c r="M17" s="127">
        <f>input3!AQ17</f>
        <v>8</v>
      </c>
      <c r="N17" s="122" t="str">
        <f t="shared" si="4"/>
        <v>ปกติ</v>
      </c>
      <c r="O17" s="125">
        <f>input3!AS17</f>
        <v>10</v>
      </c>
      <c r="P17" s="123" t="str">
        <f t="shared" si="5"/>
        <v>ไม่มีจุดแข็ง</v>
      </c>
      <c r="Q17" s="126">
        <f t="shared" si="6"/>
        <v>42</v>
      </c>
      <c r="R17" s="146">
        <f t="shared" si="7"/>
        <v>42</v>
      </c>
      <c r="S17" s="137" t="str">
        <f t="shared" si="8"/>
        <v>ปกติ</v>
      </c>
    </row>
    <row r="18" spans="1:31" s="13" customFormat="1" ht="18" customHeight="1" thickBot="1">
      <c r="A18" s="180" t="s">
        <v>80</v>
      </c>
      <c r="B18" s="90">
        <f>input1!B18</f>
        <v>31</v>
      </c>
      <c r="C18" s="128" t="str">
        <f>input1!C18</f>
        <v>01163</v>
      </c>
      <c r="D18" s="129" t="str">
        <f>input1!D18</f>
        <v>เด็กหญิงณัฏฐธิดา  สาพันธ์</v>
      </c>
      <c r="E18" s="130">
        <f>input1!E18</f>
        <v>2</v>
      </c>
      <c r="F18" s="131" t="str">
        <f t="shared" si="0"/>
        <v>หญิง</v>
      </c>
      <c r="G18" s="134">
        <f>input3!AF18</f>
        <v>11</v>
      </c>
      <c r="H18" s="135" t="str">
        <f t="shared" si="1"/>
        <v>เสี่ยง/มีปัญหา</v>
      </c>
      <c r="I18" s="134">
        <f>input3!AI18</f>
        <v>5</v>
      </c>
      <c r="J18" s="135" t="str">
        <f t="shared" si="2"/>
        <v>ปกติ</v>
      </c>
      <c r="K18" s="132">
        <f>input3!AM18</f>
        <v>7</v>
      </c>
      <c r="L18" s="135" t="str">
        <f t="shared" si="3"/>
        <v>ปกติ</v>
      </c>
      <c r="M18" s="134">
        <f>input3!AQ18</f>
        <v>8</v>
      </c>
      <c r="N18" s="135" t="str">
        <f t="shared" si="4"/>
        <v>ปกติ</v>
      </c>
      <c r="O18" s="132">
        <f>input3!AS18</f>
        <v>11</v>
      </c>
      <c r="P18" s="136" t="str">
        <f t="shared" si="5"/>
        <v>มีจุดแข็ง</v>
      </c>
      <c r="Q18" s="133">
        <f t="shared" si="6"/>
        <v>42</v>
      </c>
      <c r="R18" s="147">
        <f t="shared" si="7"/>
        <v>42</v>
      </c>
      <c r="S18" s="131" t="str">
        <f t="shared" si="8"/>
        <v>ปกติ</v>
      </c>
    </row>
    <row r="19" spans="1:31" s="13" customFormat="1" ht="18" customHeight="1">
      <c r="A19" s="177" t="s">
        <v>81</v>
      </c>
      <c r="B19" s="89">
        <f>input1!B19</f>
        <v>31</v>
      </c>
      <c r="C19" s="104" t="str">
        <f>input1!C19</f>
        <v>01164</v>
      </c>
      <c r="D19" s="105" t="str">
        <f>input1!D19</f>
        <v>เด็กหญิงดรุณี  แซ่ฉั่ว</v>
      </c>
      <c r="E19" s="106">
        <f>input1!E19</f>
        <v>2</v>
      </c>
      <c r="F19" s="137" t="str">
        <f t="shared" si="0"/>
        <v>หญิง</v>
      </c>
      <c r="G19" s="119">
        <f>input3!AF19</f>
        <v>5</v>
      </c>
      <c r="H19" s="122" t="str">
        <f t="shared" si="1"/>
        <v>ปกติ</v>
      </c>
      <c r="I19" s="121">
        <f>input3!AI19</f>
        <v>5</v>
      </c>
      <c r="J19" s="122" t="str">
        <f t="shared" si="2"/>
        <v>ปกติ</v>
      </c>
      <c r="K19" s="119">
        <f>input3!AM19</f>
        <v>8</v>
      </c>
      <c r="L19" s="122" t="str">
        <f t="shared" si="3"/>
        <v>ปกติ</v>
      </c>
      <c r="M19" s="121">
        <f>input3!AQ19</f>
        <v>8</v>
      </c>
      <c r="N19" s="122" t="str">
        <f t="shared" si="4"/>
        <v>ปกติ</v>
      </c>
      <c r="O19" s="119">
        <f>input3!AS19</f>
        <v>13</v>
      </c>
      <c r="P19" s="123" t="str">
        <f t="shared" si="5"/>
        <v>มีจุดแข็ง</v>
      </c>
      <c r="Q19" s="120">
        <f t="shared" si="6"/>
        <v>39</v>
      </c>
      <c r="R19" s="145">
        <f t="shared" si="7"/>
        <v>39</v>
      </c>
      <c r="S19" s="137" t="str">
        <f t="shared" si="8"/>
        <v>ปกติ</v>
      </c>
    </row>
    <row r="20" spans="1:31" s="13" customFormat="1" ht="18" customHeight="1">
      <c r="A20" s="91" t="s">
        <v>29</v>
      </c>
      <c r="B20" s="89">
        <f>input1!B20</f>
        <v>31</v>
      </c>
      <c r="C20" s="104" t="str">
        <f>input1!C20</f>
        <v>01165</v>
      </c>
      <c r="D20" s="105" t="str">
        <f>input1!D20</f>
        <v>เด็กหญิงเนปุ้ยพิว  ไม่มีนามสกุล</v>
      </c>
      <c r="E20" s="106">
        <f>input1!E20</f>
        <v>2</v>
      </c>
      <c r="F20" s="124" t="str">
        <f t="shared" si="0"/>
        <v>หญิง</v>
      </c>
      <c r="G20" s="119">
        <f>input3!AF20</f>
        <v>9</v>
      </c>
      <c r="H20" s="122" t="str">
        <f t="shared" si="1"/>
        <v>ปกติ</v>
      </c>
      <c r="I20" s="121">
        <f>input3!AI20</f>
        <v>9</v>
      </c>
      <c r="J20" s="122" t="str">
        <f t="shared" si="2"/>
        <v>ปกติ</v>
      </c>
      <c r="K20" s="119">
        <f>input3!AM20</f>
        <v>13</v>
      </c>
      <c r="L20" s="122" t="str">
        <f t="shared" si="3"/>
        <v>เสี่ยง/มีปัญหา</v>
      </c>
      <c r="M20" s="121">
        <f>input3!AQ20</f>
        <v>6</v>
      </c>
      <c r="N20" s="122" t="str">
        <f t="shared" si="4"/>
        <v>ปกติ</v>
      </c>
      <c r="O20" s="119">
        <f>input3!AS20</f>
        <v>10</v>
      </c>
      <c r="P20" s="123" t="str">
        <f t="shared" si="5"/>
        <v>ไม่มีจุดแข็ง</v>
      </c>
      <c r="Q20" s="126">
        <f t="shared" si="6"/>
        <v>47</v>
      </c>
      <c r="R20" s="146">
        <f t="shared" si="7"/>
        <v>47</v>
      </c>
      <c r="S20" s="137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>
      <c r="A21" s="178" t="s">
        <v>30</v>
      </c>
      <c r="B21" s="89">
        <f>input1!B21</f>
        <v>31</v>
      </c>
      <c r="C21" s="104" t="str">
        <f>input1!C21</f>
        <v>01166</v>
      </c>
      <c r="D21" s="105" t="str">
        <f>input1!D21</f>
        <v>เด็กหญิงบัณฑิ  ตาคะใจ</v>
      </c>
      <c r="E21" s="106">
        <f>input1!E21</f>
        <v>2</v>
      </c>
      <c r="F21" s="124" t="str">
        <f t="shared" si="0"/>
        <v>หญิง</v>
      </c>
      <c r="G21" s="125">
        <f>input3!AF21</f>
        <v>11</v>
      </c>
      <c r="H21" s="122" t="str">
        <f t="shared" si="1"/>
        <v>เสี่ยง/มีปัญหา</v>
      </c>
      <c r="I21" s="127">
        <f>input3!AI21</f>
        <v>5</v>
      </c>
      <c r="J21" s="122" t="str">
        <f t="shared" si="2"/>
        <v>ปกติ</v>
      </c>
      <c r="K21" s="125">
        <f>input3!AM21</f>
        <v>7</v>
      </c>
      <c r="L21" s="122" t="str">
        <f t="shared" si="3"/>
        <v>ปกติ</v>
      </c>
      <c r="M21" s="127">
        <f>input3!AQ21</f>
        <v>10</v>
      </c>
      <c r="N21" s="122" t="str">
        <f t="shared" si="4"/>
        <v>เสี่ยง/มีปัญหา</v>
      </c>
      <c r="O21" s="125">
        <f>input3!AS21</f>
        <v>15</v>
      </c>
      <c r="P21" s="123" t="str">
        <f t="shared" si="5"/>
        <v>มีจุดแข็ง</v>
      </c>
      <c r="Q21" s="126">
        <f t="shared" si="6"/>
        <v>48</v>
      </c>
      <c r="R21" s="146">
        <f t="shared" si="7"/>
        <v>48</v>
      </c>
      <c r="S21" s="137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>
      <c r="A22" s="179" t="s">
        <v>31</v>
      </c>
      <c r="B22" s="89">
        <f>input1!B22</f>
        <v>31</v>
      </c>
      <c r="C22" s="104" t="str">
        <f>input1!C22</f>
        <v>01167</v>
      </c>
      <c r="D22" s="105" t="str">
        <f>input1!D22</f>
        <v>เด็กหญิงผกามาศ  พรหมอุทัย</v>
      </c>
      <c r="E22" s="106">
        <f>input1!E22</f>
        <v>2</v>
      </c>
      <c r="F22" s="124" t="str">
        <f t="shared" si="0"/>
        <v>หญิง</v>
      </c>
      <c r="G22" s="119">
        <f>input3!AF22</f>
        <v>5</v>
      </c>
      <c r="H22" s="122" t="str">
        <f t="shared" si="1"/>
        <v>ปกติ</v>
      </c>
      <c r="I22" s="121">
        <f>input3!AI22</f>
        <v>7</v>
      </c>
      <c r="J22" s="122" t="str">
        <f t="shared" si="2"/>
        <v>ปกติ</v>
      </c>
      <c r="K22" s="119">
        <f>input3!AM22</f>
        <v>5</v>
      </c>
      <c r="L22" s="122" t="str">
        <f t="shared" si="3"/>
        <v>ปกติ</v>
      </c>
      <c r="M22" s="121">
        <f>input3!AQ22</f>
        <v>8</v>
      </c>
      <c r="N22" s="122" t="str">
        <f t="shared" si="4"/>
        <v>ปกติ</v>
      </c>
      <c r="O22" s="119">
        <f>input3!AS22</f>
        <v>10</v>
      </c>
      <c r="P22" s="123" t="str">
        <f t="shared" si="5"/>
        <v>ไม่มีจุดแข็ง</v>
      </c>
      <c r="Q22" s="126">
        <f t="shared" si="6"/>
        <v>35</v>
      </c>
      <c r="R22" s="146">
        <f t="shared" si="7"/>
        <v>35</v>
      </c>
      <c r="S22" s="137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>
      <c r="A23" s="180" t="s">
        <v>56</v>
      </c>
      <c r="B23" s="90">
        <f>input1!B23</f>
        <v>31</v>
      </c>
      <c r="C23" s="128" t="str">
        <f>input1!C23</f>
        <v>01169</v>
      </c>
      <c r="D23" s="129" t="str">
        <f>input1!D23</f>
        <v>เด็กหญิงพัชริดา  ยงเยื้องพันธ์</v>
      </c>
      <c r="E23" s="130">
        <f>input1!E23</f>
        <v>2</v>
      </c>
      <c r="F23" s="131" t="str">
        <f t="shared" si="0"/>
        <v>หญิง</v>
      </c>
      <c r="G23" s="134">
        <f>input3!AF23</f>
        <v>6</v>
      </c>
      <c r="H23" s="135" t="str">
        <f t="shared" si="1"/>
        <v>ปกติ</v>
      </c>
      <c r="I23" s="134">
        <f>input3!AI23</f>
        <v>6</v>
      </c>
      <c r="J23" s="135" t="str">
        <f t="shared" si="2"/>
        <v>ปกติ</v>
      </c>
      <c r="K23" s="132">
        <f>input3!AM23</f>
        <v>7</v>
      </c>
      <c r="L23" s="135" t="str">
        <f t="shared" si="3"/>
        <v>ปกติ</v>
      </c>
      <c r="M23" s="134">
        <f>input3!AQ23</f>
        <v>7</v>
      </c>
      <c r="N23" s="135" t="str">
        <f t="shared" si="4"/>
        <v>ปกติ</v>
      </c>
      <c r="O23" s="132">
        <f>input3!AS23</f>
        <v>10</v>
      </c>
      <c r="P23" s="136" t="str">
        <f t="shared" si="5"/>
        <v>ไม่มีจุดแข็ง</v>
      </c>
      <c r="Q23" s="133">
        <f t="shared" si="6"/>
        <v>36</v>
      </c>
      <c r="R23" s="147">
        <f t="shared" si="7"/>
        <v>36</v>
      </c>
      <c r="S23" s="131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>
      <c r="A24" s="177" t="s">
        <v>57</v>
      </c>
      <c r="B24" s="89">
        <f>input1!B24</f>
        <v>31</v>
      </c>
      <c r="C24" s="104" t="str">
        <f>input1!C24</f>
        <v>01170</v>
      </c>
      <c r="D24" s="105" t="str">
        <f>input1!D24</f>
        <v>เด็กหญิงพิมชนก  ธงชัย</v>
      </c>
      <c r="E24" s="106">
        <f>input1!E24</f>
        <v>2</v>
      </c>
      <c r="F24" s="137" t="str">
        <f t="shared" si="0"/>
        <v>หญิง</v>
      </c>
      <c r="G24" s="119">
        <f>input3!AF24</f>
        <v>6</v>
      </c>
      <c r="H24" s="122" t="str">
        <f t="shared" si="1"/>
        <v>ปกติ</v>
      </c>
      <c r="I24" s="121">
        <f>input3!AI24</f>
        <v>8</v>
      </c>
      <c r="J24" s="122" t="str">
        <f t="shared" si="2"/>
        <v>ปกติ</v>
      </c>
      <c r="K24" s="119">
        <f>input3!AM24</f>
        <v>7</v>
      </c>
      <c r="L24" s="122" t="str">
        <f t="shared" si="3"/>
        <v>ปกติ</v>
      </c>
      <c r="M24" s="121">
        <f>input3!AQ24</f>
        <v>6</v>
      </c>
      <c r="N24" s="122" t="str">
        <f t="shared" si="4"/>
        <v>ปกติ</v>
      </c>
      <c r="O24" s="119">
        <f>input3!AS24</f>
        <v>12</v>
      </c>
      <c r="P24" s="123" t="str">
        <f t="shared" si="5"/>
        <v>มีจุดแข็ง</v>
      </c>
      <c r="Q24" s="120">
        <f t="shared" si="6"/>
        <v>39</v>
      </c>
      <c r="R24" s="145">
        <f t="shared" si="7"/>
        <v>39</v>
      </c>
      <c r="S24" s="137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>
      <c r="A25" s="91" t="s">
        <v>58</v>
      </c>
      <c r="B25" s="89">
        <f>input1!B25</f>
        <v>31</v>
      </c>
      <c r="C25" s="104" t="str">
        <f>input1!C25</f>
        <v>01171</v>
      </c>
      <c r="D25" s="105" t="str">
        <f>input1!D25</f>
        <v>เด็กหญิงเมธาวี  พองผาลา</v>
      </c>
      <c r="E25" s="106">
        <f>input1!E25</f>
        <v>2</v>
      </c>
      <c r="F25" s="124" t="str">
        <f t="shared" si="0"/>
        <v>หญิง</v>
      </c>
      <c r="G25" s="125">
        <f>input3!AF25</f>
        <v>6</v>
      </c>
      <c r="H25" s="122" t="str">
        <f t="shared" si="1"/>
        <v>ปกติ</v>
      </c>
      <c r="I25" s="127">
        <f>input3!AI25</f>
        <v>8</v>
      </c>
      <c r="J25" s="122" t="str">
        <f t="shared" si="2"/>
        <v>ปกติ</v>
      </c>
      <c r="K25" s="125">
        <f>input3!AM25</f>
        <v>8</v>
      </c>
      <c r="L25" s="122" t="str">
        <f t="shared" si="3"/>
        <v>ปกติ</v>
      </c>
      <c r="M25" s="127">
        <f>input3!AQ25</f>
        <v>6</v>
      </c>
      <c r="N25" s="122" t="str">
        <f t="shared" si="4"/>
        <v>ปกติ</v>
      </c>
      <c r="O25" s="125">
        <f>input3!AS25</f>
        <v>12</v>
      </c>
      <c r="P25" s="123" t="str">
        <f t="shared" si="5"/>
        <v>มีจุดแข็ง</v>
      </c>
      <c r="Q25" s="126">
        <f t="shared" si="6"/>
        <v>40</v>
      </c>
      <c r="R25" s="146">
        <f t="shared" si="7"/>
        <v>40</v>
      </c>
      <c r="S25" s="137" t="str">
        <f t="shared" si="8"/>
        <v>ปกติ</v>
      </c>
    </row>
    <row r="26" spans="1:31" s="13" customFormat="1" ht="18" customHeight="1">
      <c r="A26" s="178" t="s">
        <v>59</v>
      </c>
      <c r="B26" s="89">
        <f>input1!B26</f>
        <v>31</v>
      </c>
      <c r="C26" s="104" t="str">
        <f>input1!C26</f>
        <v>01172</v>
      </c>
      <c r="D26" s="105" t="str">
        <f>input1!D26</f>
        <v>เด็กหญิงยุพิน  พิมพ์สระเกตุ</v>
      </c>
      <c r="E26" s="106">
        <f>input1!E26</f>
        <v>2</v>
      </c>
      <c r="F26" s="124" t="str">
        <f t="shared" si="0"/>
        <v>หญิง</v>
      </c>
      <c r="G26" s="119">
        <f>input3!AF26</f>
        <v>6</v>
      </c>
      <c r="H26" s="122" t="str">
        <f t="shared" si="1"/>
        <v>ปกติ</v>
      </c>
      <c r="I26" s="121">
        <f>input3!AI26</f>
        <v>6</v>
      </c>
      <c r="J26" s="122" t="str">
        <f t="shared" si="2"/>
        <v>ปกติ</v>
      </c>
      <c r="K26" s="119">
        <f>input3!AM26</f>
        <v>6</v>
      </c>
      <c r="L26" s="122" t="str">
        <f t="shared" si="3"/>
        <v>ปกติ</v>
      </c>
      <c r="M26" s="121">
        <f>input3!AQ26</f>
        <v>10</v>
      </c>
      <c r="N26" s="122" t="str">
        <f t="shared" si="4"/>
        <v>เสี่ยง/มีปัญหา</v>
      </c>
      <c r="O26" s="119">
        <f>input3!AS26</f>
        <v>13</v>
      </c>
      <c r="P26" s="123" t="str">
        <f t="shared" si="5"/>
        <v>มีจุดแข็ง</v>
      </c>
      <c r="Q26" s="126">
        <f t="shared" si="6"/>
        <v>41</v>
      </c>
      <c r="R26" s="146">
        <f t="shared" si="7"/>
        <v>41</v>
      </c>
      <c r="S26" s="137" t="str">
        <f t="shared" si="8"/>
        <v>ปกติ</v>
      </c>
    </row>
    <row r="27" spans="1:31" s="13" customFormat="1" ht="18" customHeight="1">
      <c r="A27" s="179" t="s">
        <v>0</v>
      </c>
      <c r="B27" s="89">
        <f>input1!B27</f>
        <v>31</v>
      </c>
      <c r="C27" s="104" t="str">
        <f>input1!C27</f>
        <v>01174</v>
      </c>
      <c r="D27" s="105" t="str">
        <f>input1!D27</f>
        <v>เด็กหญิงลลิตา  ทับทิมศรี</v>
      </c>
      <c r="E27" s="106">
        <f>input1!E27</f>
        <v>2</v>
      </c>
      <c r="F27" s="124" t="str">
        <f t="shared" si="0"/>
        <v>หญิง</v>
      </c>
      <c r="G27" s="125">
        <f>input3!AF27</f>
        <v>6</v>
      </c>
      <c r="H27" s="122" t="str">
        <f t="shared" si="1"/>
        <v>ปกติ</v>
      </c>
      <c r="I27" s="127">
        <f>input3!AI27</f>
        <v>6</v>
      </c>
      <c r="J27" s="122" t="str">
        <f t="shared" si="2"/>
        <v>ปกติ</v>
      </c>
      <c r="K27" s="125">
        <f>input3!AM27</f>
        <v>7</v>
      </c>
      <c r="L27" s="122" t="str">
        <f t="shared" si="3"/>
        <v>ปกติ</v>
      </c>
      <c r="M27" s="127">
        <f>input3!AQ27</f>
        <v>7</v>
      </c>
      <c r="N27" s="122" t="str">
        <f t="shared" si="4"/>
        <v>ปกติ</v>
      </c>
      <c r="O27" s="125">
        <f>input3!AS27</f>
        <v>10</v>
      </c>
      <c r="P27" s="123" t="str">
        <f t="shared" si="5"/>
        <v>ไม่มีจุดแข็ง</v>
      </c>
      <c r="Q27" s="126">
        <f t="shared" si="6"/>
        <v>36</v>
      </c>
      <c r="R27" s="146">
        <f t="shared" si="7"/>
        <v>36</v>
      </c>
      <c r="S27" s="137" t="str">
        <f t="shared" si="8"/>
        <v>ปกติ</v>
      </c>
    </row>
    <row r="28" spans="1:31" s="13" customFormat="1" ht="18" customHeight="1" thickBot="1">
      <c r="A28" s="180" t="s">
        <v>1</v>
      </c>
      <c r="B28" s="90">
        <f>input1!B28</f>
        <v>31</v>
      </c>
      <c r="C28" s="128" t="str">
        <f>input1!C28</f>
        <v>01175</v>
      </c>
      <c r="D28" s="129" t="str">
        <f>input1!D28</f>
        <v>เด็กหญิงวรรณิษา  วงษ์จ่า</v>
      </c>
      <c r="E28" s="130">
        <f>input1!E28</f>
        <v>2</v>
      </c>
      <c r="F28" s="131" t="str">
        <f t="shared" si="0"/>
        <v>หญิง</v>
      </c>
      <c r="G28" s="134">
        <f>input3!AF28</f>
        <v>9</v>
      </c>
      <c r="H28" s="135" t="str">
        <f t="shared" si="1"/>
        <v>ปกติ</v>
      </c>
      <c r="I28" s="134">
        <f>input3!AI28</f>
        <v>5</v>
      </c>
      <c r="J28" s="135" t="str">
        <f t="shared" si="2"/>
        <v>ปกติ</v>
      </c>
      <c r="K28" s="132">
        <f>input3!AM28</f>
        <v>7</v>
      </c>
      <c r="L28" s="135" t="str">
        <f t="shared" si="3"/>
        <v>ปกติ</v>
      </c>
      <c r="M28" s="134">
        <f>input3!AQ28</f>
        <v>8</v>
      </c>
      <c r="N28" s="135" t="str">
        <f t="shared" si="4"/>
        <v>ปกติ</v>
      </c>
      <c r="O28" s="132">
        <f>input3!AS28</f>
        <v>12</v>
      </c>
      <c r="P28" s="136" t="str">
        <f t="shared" si="5"/>
        <v>มีจุดแข็ง</v>
      </c>
      <c r="Q28" s="133">
        <f t="shared" si="6"/>
        <v>41</v>
      </c>
      <c r="R28" s="147">
        <f t="shared" si="7"/>
        <v>41</v>
      </c>
      <c r="S28" s="131" t="str">
        <f t="shared" si="8"/>
        <v>ปกติ</v>
      </c>
    </row>
    <row r="29" spans="1:31" s="13" customFormat="1" ht="18" customHeight="1">
      <c r="A29" s="177" t="s">
        <v>2</v>
      </c>
      <c r="B29" s="89">
        <f>input1!B29</f>
        <v>31</v>
      </c>
      <c r="C29" s="104" t="str">
        <f>input1!C29</f>
        <v>01176</v>
      </c>
      <c r="D29" s="105" t="str">
        <f>input1!D29</f>
        <v>เด็กหญิงวราภรณ์  สมโภชน์</v>
      </c>
      <c r="E29" s="106">
        <f>input1!E29</f>
        <v>2</v>
      </c>
      <c r="F29" s="137" t="str">
        <f t="shared" si="0"/>
        <v>หญิง</v>
      </c>
      <c r="G29" s="119">
        <f>input3!AF29</f>
        <v>9</v>
      </c>
      <c r="H29" s="122" t="str">
        <f t="shared" si="1"/>
        <v>ปกติ</v>
      </c>
      <c r="I29" s="121">
        <f>input3!AI29</f>
        <v>8</v>
      </c>
      <c r="J29" s="122" t="str">
        <f t="shared" si="2"/>
        <v>ปกติ</v>
      </c>
      <c r="K29" s="119">
        <f>input3!AM29</f>
        <v>9</v>
      </c>
      <c r="L29" s="122" t="str">
        <f t="shared" si="3"/>
        <v>ปกติ</v>
      </c>
      <c r="M29" s="121">
        <f>input3!AQ29</f>
        <v>8</v>
      </c>
      <c r="N29" s="122" t="str">
        <f t="shared" si="4"/>
        <v>ปกติ</v>
      </c>
      <c r="O29" s="119">
        <f>input3!AS29</f>
        <v>10</v>
      </c>
      <c r="P29" s="123" t="str">
        <f t="shared" si="5"/>
        <v>ไม่มีจุดแข็ง</v>
      </c>
      <c r="Q29" s="120">
        <f t="shared" si="6"/>
        <v>44</v>
      </c>
      <c r="R29" s="145">
        <f t="shared" si="7"/>
        <v>44</v>
      </c>
      <c r="S29" s="137" t="str">
        <f t="shared" si="8"/>
        <v>ปกติ</v>
      </c>
    </row>
    <row r="30" spans="1:31" s="13" customFormat="1" ht="18" customHeight="1">
      <c r="A30" s="91" t="s">
        <v>3</v>
      </c>
      <c r="B30" s="89">
        <f>input1!B30</f>
        <v>31</v>
      </c>
      <c r="C30" s="104" t="str">
        <f>input1!C30</f>
        <v>01177</v>
      </c>
      <c r="D30" s="105" t="str">
        <f>input1!D30</f>
        <v>เด็กหญิงวิกานดา  ปรายยอดประเสริฐ</v>
      </c>
      <c r="E30" s="106">
        <f>input1!E30</f>
        <v>2</v>
      </c>
      <c r="F30" s="124" t="str">
        <f t="shared" si="0"/>
        <v>หญิง</v>
      </c>
      <c r="G30" s="119">
        <f>input3!AF30</f>
        <v>9</v>
      </c>
      <c r="H30" s="122" t="str">
        <f t="shared" si="1"/>
        <v>ปกติ</v>
      </c>
      <c r="I30" s="121">
        <f>input3!AI30</f>
        <v>5</v>
      </c>
      <c r="J30" s="122" t="str">
        <f t="shared" si="2"/>
        <v>ปกติ</v>
      </c>
      <c r="K30" s="119">
        <f>input3!AM30</f>
        <v>8</v>
      </c>
      <c r="L30" s="122" t="str">
        <f t="shared" si="3"/>
        <v>ปกติ</v>
      </c>
      <c r="M30" s="121">
        <f>input3!AQ30</f>
        <v>7</v>
      </c>
      <c r="N30" s="122" t="str">
        <f t="shared" si="4"/>
        <v>ปกติ</v>
      </c>
      <c r="O30" s="119">
        <f>input3!AS30</f>
        <v>10</v>
      </c>
      <c r="P30" s="123" t="str">
        <f t="shared" si="5"/>
        <v>ไม่มีจุดแข็ง</v>
      </c>
      <c r="Q30" s="126">
        <f t="shared" si="6"/>
        <v>39</v>
      </c>
      <c r="R30" s="146">
        <f t="shared" si="7"/>
        <v>39</v>
      </c>
      <c r="S30" s="137" t="str">
        <f t="shared" si="8"/>
        <v>ปกติ</v>
      </c>
    </row>
    <row r="31" spans="1:31" s="13" customFormat="1" ht="18" customHeight="1">
      <c r="A31" s="178" t="s">
        <v>4</v>
      </c>
      <c r="B31" s="89">
        <f>input1!B31</f>
        <v>31</v>
      </c>
      <c r="C31" s="104" t="str">
        <f>input1!C31</f>
        <v>01178</v>
      </c>
      <c r="D31" s="105" t="str">
        <f>input1!D31</f>
        <v>เด็กหญิงศศิวิมล  ข่มพัด</v>
      </c>
      <c r="E31" s="106">
        <f>input1!E31</f>
        <v>2</v>
      </c>
      <c r="F31" s="124" t="str">
        <f t="shared" si="0"/>
        <v>หญิง</v>
      </c>
      <c r="G31" s="125">
        <f>input3!AF31</f>
        <v>12</v>
      </c>
      <c r="H31" s="122" t="str">
        <f t="shared" si="1"/>
        <v>เสี่ยง/มีปัญหา</v>
      </c>
      <c r="I31" s="127">
        <f>input3!AI31</f>
        <v>6</v>
      </c>
      <c r="J31" s="122" t="str">
        <f t="shared" si="2"/>
        <v>ปกติ</v>
      </c>
      <c r="K31" s="125">
        <f>input3!AM31</f>
        <v>9</v>
      </c>
      <c r="L31" s="122" t="str">
        <f t="shared" si="3"/>
        <v>ปกติ</v>
      </c>
      <c r="M31" s="127">
        <f>input3!AQ31</f>
        <v>6</v>
      </c>
      <c r="N31" s="122" t="str">
        <f t="shared" si="4"/>
        <v>ปกติ</v>
      </c>
      <c r="O31" s="125">
        <f>input3!AS31</f>
        <v>13</v>
      </c>
      <c r="P31" s="123" t="str">
        <f t="shared" si="5"/>
        <v>มีจุดแข็ง</v>
      </c>
      <c r="Q31" s="126">
        <f t="shared" si="6"/>
        <v>46</v>
      </c>
      <c r="R31" s="146">
        <f t="shared" si="7"/>
        <v>46</v>
      </c>
      <c r="S31" s="137" t="str">
        <f t="shared" si="8"/>
        <v>ปกติ</v>
      </c>
    </row>
    <row r="32" spans="1:31" s="13" customFormat="1" ht="18" customHeight="1">
      <c r="A32" s="179" t="s">
        <v>5</v>
      </c>
      <c r="B32" s="89" t="e">
        <f>input1!#REF!</f>
        <v>#REF!</v>
      </c>
      <c r="C32" s="104" t="e">
        <f>input1!#REF!</f>
        <v>#REF!</v>
      </c>
      <c r="D32" s="105" t="e">
        <f>input1!#REF!</f>
        <v>#REF!</v>
      </c>
      <c r="E32" s="106" t="e">
        <f>input1!#REF!</f>
        <v>#REF!</v>
      </c>
      <c r="F32" s="124" t="e">
        <f t="shared" si="0"/>
        <v>#REF!</v>
      </c>
      <c r="G32" s="119" t="e">
        <f>input3!#REF!</f>
        <v>#REF!</v>
      </c>
      <c r="H32" s="122" t="e">
        <f t="shared" si="1"/>
        <v>#REF!</v>
      </c>
      <c r="I32" s="121" t="e">
        <f>input3!#REF!</f>
        <v>#REF!</v>
      </c>
      <c r="J32" s="122" t="e">
        <f t="shared" si="2"/>
        <v>#REF!</v>
      </c>
      <c r="K32" s="119" t="e">
        <f>input3!#REF!</f>
        <v>#REF!</v>
      </c>
      <c r="L32" s="122" t="e">
        <f t="shared" si="3"/>
        <v>#REF!</v>
      </c>
      <c r="M32" s="121" t="e">
        <f>input3!#REF!</f>
        <v>#REF!</v>
      </c>
      <c r="N32" s="122" t="e">
        <f t="shared" si="4"/>
        <v>#REF!</v>
      </c>
      <c r="O32" s="119" t="e">
        <f>input3!#REF!</f>
        <v>#REF!</v>
      </c>
      <c r="P32" s="123" t="e">
        <f t="shared" si="5"/>
        <v>#REF!</v>
      </c>
      <c r="Q32" s="126" t="e">
        <f t="shared" si="6"/>
        <v>#REF!</v>
      </c>
      <c r="R32" s="146" t="e">
        <f t="shared" si="7"/>
        <v>#REF!</v>
      </c>
      <c r="S32" s="137" t="e">
        <f t="shared" si="8"/>
        <v>#REF!</v>
      </c>
    </row>
    <row r="33" spans="1:19" s="13" customFormat="1" ht="18" customHeight="1" thickBot="1">
      <c r="A33" s="180" t="s">
        <v>6</v>
      </c>
      <c r="B33" s="90">
        <f>input1!B32</f>
        <v>31</v>
      </c>
      <c r="C33" s="128" t="str">
        <f>input1!C32</f>
        <v>01179</v>
      </c>
      <c r="D33" s="129" t="str">
        <f>input1!D32</f>
        <v>เด็กหญิงศุภรัตน์  ทองอ่อน</v>
      </c>
      <c r="E33" s="130">
        <f>input1!E32</f>
        <v>2</v>
      </c>
      <c r="F33" s="131" t="str">
        <f t="shared" si="0"/>
        <v>หญิง</v>
      </c>
      <c r="G33" s="134">
        <f>input3!AF32</f>
        <v>8</v>
      </c>
      <c r="H33" s="135" t="str">
        <f t="shared" si="1"/>
        <v>ปกติ</v>
      </c>
      <c r="I33" s="134">
        <f>input3!AI32</f>
        <v>7</v>
      </c>
      <c r="J33" s="135" t="str">
        <f t="shared" si="2"/>
        <v>ปกติ</v>
      </c>
      <c r="K33" s="132">
        <f>input3!AM32</f>
        <v>7</v>
      </c>
      <c r="L33" s="135" t="str">
        <f t="shared" si="3"/>
        <v>ปกติ</v>
      </c>
      <c r="M33" s="134">
        <f>input3!AQ32</f>
        <v>8</v>
      </c>
      <c r="N33" s="135" t="str">
        <f t="shared" si="4"/>
        <v>ปกติ</v>
      </c>
      <c r="O33" s="132">
        <f>input3!AS32</f>
        <v>12</v>
      </c>
      <c r="P33" s="136" t="str">
        <f t="shared" si="5"/>
        <v>มีจุดแข็ง</v>
      </c>
      <c r="Q33" s="133">
        <f t="shared" si="6"/>
        <v>42</v>
      </c>
      <c r="R33" s="147">
        <f t="shared" si="7"/>
        <v>42</v>
      </c>
      <c r="S33" s="131" t="str">
        <f t="shared" si="8"/>
        <v>ปกติ</v>
      </c>
    </row>
    <row r="34" spans="1:19" s="13" customFormat="1" ht="18" customHeight="1">
      <c r="A34" s="177" t="s">
        <v>7</v>
      </c>
      <c r="B34" s="89">
        <f>input1!B33</f>
        <v>31</v>
      </c>
      <c r="C34" s="104" t="str">
        <f>input1!C33</f>
        <v>01180</v>
      </c>
      <c r="D34" s="105" t="str">
        <f>input1!D33</f>
        <v>เด็กหญิงอรพรรณ  เลาคำ</v>
      </c>
      <c r="E34" s="106">
        <f>input1!E33</f>
        <v>2</v>
      </c>
      <c r="F34" s="137" t="str">
        <f t="shared" si="0"/>
        <v>หญิง</v>
      </c>
      <c r="G34" s="119">
        <f>input3!AF33</f>
        <v>6</v>
      </c>
      <c r="H34" s="122" t="str">
        <f t="shared" si="1"/>
        <v>ปกติ</v>
      </c>
      <c r="I34" s="121">
        <f>input3!AI33</f>
        <v>8</v>
      </c>
      <c r="J34" s="122" t="str">
        <f t="shared" si="2"/>
        <v>ปกติ</v>
      </c>
      <c r="K34" s="119">
        <f>input3!AM33</f>
        <v>7</v>
      </c>
      <c r="L34" s="122" t="str">
        <f t="shared" si="3"/>
        <v>ปกติ</v>
      </c>
      <c r="M34" s="121">
        <f>input3!AQ33</f>
        <v>8</v>
      </c>
      <c r="N34" s="122" t="str">
        <f t="shared" si="4"/>
        <v>ปกติ</v>
      </c>
      <c r="O34" s="119">
        <f>input3!AS33</f>
        <v>10</v>
      </c>
      <c r="P34" s="123" t="str">
        <f t="shared" si="5"/>
        <v>ไม่มีจุดแข็ง</v>
      </c>
      <c r="Q34" s="120">
        <f t="shared" si="6"/>
        <v>39</v>
      </c>
      <c r="R34" s="145">
        <f t="shared" si="7"/>
        <v>39</v>
      </c>
      <c r="S34" s="137" t="str">
        <f t="shared" si="8"/>
        <v>ปกติ</v>
      </c>
    </row>
    <row r="35" spans="1:19" s="13" customFormat="1" ht="18" customHeight="1">
      <c r="A35" s="91" t="s">
        <v>8</v>
      </c>
      <c r="B35" s="89">
        <f>input1!B34</f>
        <v>31</v>
      </c>
      <c r="C35" s="104" t="str">
        <f>input1!C34</f>
        <v>01311</v>
      </c>
      <c r="D35" s="105" t="str">
        <f>input1!D34</f>
        <v>เด็กหญิงนลินี  พูกันแก้ว</v>
      </c>
      <c r="E35" s="106">
        <f>input1!E34</f>
        <v>2</v>
      </c>
      <c r="F35" s="124" t="str">
        <f t="shared" si="0"/>
        <v>หญิง</v>
      </c>
      <c r="G35" s="125">
        <f>input3!AF34</f>
        <v>7</v>
      </c>
      <c r="H35" s="122" t="str">
        <f t="shared" si="1"/>
        <v>ปกติ</v>
      </c>
      <c r="I35" s="127">
        <f>input3!AI34</f>
        <v>9</v>
      </c>
      <c r="J35" s="122" t="str">
        <f t="shared" si="2"/>
        <v>ปกติ</v>
      </c>
      <c r="K35" s="125">
        <f>input3!AM34</f>
        <v>10</v>
      </c>
      <c r="L35" s="122" t="str">
        <f t="shared" si="3"/>
        <v>ปกติ</v>
      </c>
      <c r="M35" s="127">
        <f>input3!AQ34</f>
        <v>8</v>
      </c>
      <c r="N35" s="122" t="str">
        <f t="shared" si="4"/>
        <v>ปกติ</v>
      </c>
      <c r="O35" s="125">
        <f>input3!AS34</f>
        <v>11</v>
      </c>
      <c r="P35" s="123" t="str">
        <f t="shared" si="5"/>
        <v>มีจุดแข็ง</v>
      </c>
      <c r="Q35" s="126">
        <f t="shared" si="6"/>
        <v>45</v>
      </c>
      <c r="R35" s="146">
        <f t="shared" si="7"/>
        <v>45</v>
      </c>
      <c r="S35" s="137" t="str">
        <f t="shared" si="8"/>
        <v>ปกติ</v>
      </c>
    </row>
    <row r="36" spans="1:19" s="13" customFormat="1" ht="18" customHeight="1">
      <c r="A36" s="178" t="s">
        <v>9</v>
      </c>
      <c r="B36" s="89">
        <f>input1!B35</f>
        <v>31</v>
      </c>
      <c r="C36" s="104">
        <f>input1!C35</f>
        <v>0</v>
      </c>
      <c r="D36" s="105" t="str">
        <f>input1!D35</f>
        <v>เด็กหญิงทรายแก้ว   ภูริบริบูรณ์</v>
      </c>
      <c r="E36" s="106">
        <f>input1!E35</f>
        <v>2</v>
      </c>
      <c r="F36" s="124" t="str">
        <f t="shared" si="0"/>
        <v>หญิง</v>
      </c>
      <c r="G36" s="119">
        <f>input3!AF35</f>
        <v>8</v>
      </c>
      <c r="H36" s="122" t="str">
        <f t="shared" si="1"/>
        <v>ปกติ</v>
      </c>
      <c r="I36" s="121">
        <f>input3!AI35</f>
        <v>9</v>
      </c>
      <c r="J36" s="122" t="str">
        <f t="shared" si="2"/>
        <v>ปกติ</v>
      </c>
      <c r="K36" s="119">
        <f>input3!AM35</f>
        <v>10</v>
      </c>
      <c r="L36" s="122" t="str">
        <f t="shared" si="3"/>
        <v>ปกติ</v>
      </c>
      <c r="M36" s="121">
        <f>input3!AQ35</f>
        <v>8</v>
      </c>
      <c r="N36" s="122" t="str">
        <f t="shared" si="4"/>
        <v>ปกติ</v>
      </c>
      <c r="O36" s="119">
        <f>input3!AS35</f>
        <v>11</v>
      </c>
      <c r="P36" s="123" t="str">
        <f t="shared" si="5"/>
        <v>มีจุดแข็ง</v>
      </c>
      <c r="Q36" s="126">
        <f t="shared" si="6"/>
        <v>46</v>
      </c>
      <c r="R36" s="146">
        <f t="shared" si="7"/>
        <v>46</v>
      </c>
      <c r="S36" s="137" t="str">
        <f t="shared" si="8"/>
        <v>ปกติ</v>
      </c>
    </row>
    <row r="37" spans="1:19" s="13" customFormat="1" ht="18" customHeight="1">
      <c r="A37" s="179" t="s">
        <v>10</v>
      </c>
      <c r="B37" s="89" t="e">
        <f>input1!#REF!</f>
        <v>#REF!</v>
      </c>
      <c r="C37" s="104" t="e">
        <f>input1!#REF!</f>
        <v>#REF!</v>
      </c>
      <c r="D37" s="105" t="e">
        <f>input1!#REF!</f>
        <v>#REF!</v>
      </c>
      <c r="E37" s="106" t="e">
        <f>input1!#REF!</f>
        <v>#REF!</v>
      </c>
      <c r="F37" s="124" t="e">
        <f t="shared" si="0"/>
        <v>#REF!</v>
      </c>
      <c r="G37" s="125" t="e">
        <f>input3!#REF!</f>
        <v>#REF!</v>
      </c>
      <c r="H37" s="122" t="e">
        <f t="shared" si="1"/>
        <v>#REF!</v>
      </c>
      <c r="I37" s="127" t="e">
        <f>input3!#REF!</f>
        <v>#REF!</v>
      </c>
      <c r="J37" s="122" t="e">
        <f t="shared" si="2"/>
        <v>#REF!</v>
      </c>
      <c r="K37" s="125" t="e">
        <f>input3!#REF!</f>
        <v>#REF!</v>
      </c>
      <c r="L37" s="122" t="e">
        <f t="shared" si="3"/>
        <v>#REF!</v>
      </c>
      <c r="M37" s="127" t="e">
        <f>input3!#REF!</f>
        <v>#REF!</v>
      </c>
      <c r="N37" s="122" t="e">
        <f t="shared" si="4"/>
        <v>#REF!</v>
      </c>
      <c r="O37" s="125" t="e">
        <f>input3!#REF!</f>
        <v>#REF!</v>
      </c>
      <c r="P37" s="123" t="e">
        <f t="shared" si="5"/>
        <v>#REF!</v>
      </c>
      <c r="Q37" s="126" t="e">
        <f t="shared" si="6"/>
        <v>#REF!</v>
      </c>
      <c r="R37" s="146" t="e">
        <f t="shared" si="7"/>
        <v>#REF!</v>
      </c>
      <c r="S37" s="137" t="e">
        <f t="shared" si="8"/>
        <v>#REF!</v>
      </c>
    </row>
    <row r="38" spans="1:19" s="13" customFormat="1" ht="18" customHeight="1" thickBot="1">
      <c r="A38" s="180" t="s">
        <v>11</v>
      </c>
      <c r="B38" s="90" t="e">
        <f>input1!#REF!</f>
        <v>#REF!</v>
      </c>
      <c r="C38" s="128" t="e">
        <f>input1!#REF!</f>
        <v>#REF!</v>
      </c>
      <c r="D38" s="129" t="e">
        <f>input1!#REF!</f>
        <v>#REF!</v>
      </c>
      <c r="E38" s="130" t="e">
        <f>input1!#REF!</f>
        <v>#REF!</v>
      </c>
      <c r="F38" s="131" t="e">
        <f t="shared" si="0"/>
        <v>#REF!</v>
      </c>
      <c r="G38" s="134" t="e">
        <f>input3!#REF!</f>
        <v>#REF!</v>
      </c>
      <c r="H38" s="135" t="e">
        <f t="shared" si="1"/>
        <v>#REF!</v>
      </c>
      <c r="I38" s="134" t="e">
        <f>input3!#REF!</f>
        <v>#REF!</v>
      </c>
      <c r="J38" s="135" t="e">
        <f t="shared" si="2"/>
        <v>#REF!</v>
      </c>
      <c r="K38" s="132" t="e">
        <f>input3!#REF!</f>
        <v>#REF!</v>
      </c>
      <c r="L38" s="135" t="e">
        <f t="shared" si="3"/>
        <v>#REF!</v>
      </c>
      <c r="M38" s="134" t="e">
        <f>input3!#REF!</f>
        <v>#REF!</v>
      </c>
      <c r="N38" s="135" t="e">
        <f t="shared" si="4"/>
        <v>#REF!</v>
      </c>
      <c r="O38" s="132" t="e">
        <f>input3!#REF!</f>
        <v>#REF!</v>
      </c>
      <c r="P38" s="136" t="e">
        <f t="shared" si="5"/>
        <v>#REF!</v>
      </c>
      <c r="Q38" s="133" t="e">
        <f t="shared" si="6"/>
        <v>#REF!</v>
      </c>
      <c r="R38" s="147" t="e">
        <f t="shared" si="7"/>
        <v>#REF!</v>
      </c>
      <c r="S38" s="131" t="e">
        <f t="shared" si="8"/>
        <v>#REF!</v>
      </c>
    </row>
    <row r="39" spans="1:19" s="13" customFormat="1" ht="18" customHeight="1">
      <c r="A39" s="177" t="s">
        <v>12</v>
      </c>
      <c r="B39" s="89" t="e">
        <f>input1!#REF!</f>
        <v>#REF!</v>
      </c>
      <c r="C39" s="104" t="e">
        <f>input1!#REF!</f>
        <v>#REF!</v>
      </c>
      <c r="D39" s="105" t="e">
        <f>input1!#REF!</f>
        <v>#REF!</v>
      </c>
      <c r="E39" s="106" t="e">
        <f>input1!#REF!</f>
        <v>#REF!</v>
      </c>
      <c r="F39" s="137" t="e">
        <f t="shared" si="0"/>
        <v>#REF!</v>
      </c>
      <c r="G39" s="119" t="e">
        <f>input3!#REF!</f>
        <v>#REF!</v>
      </c>
      <c r="H39" s="122" t="e">
        <f t="shared" si="1"/>
        <v>#REF!</v>
      </c>
      <c r="I39" s="121" t="e">
        <f>input3!#REF!</f>
        <v>#REF!</v>
      </c>
      <c r="J39" s="122" t="e">
        <f t="shared" si="2"/>
        <v>#REF!</v>
      </c>
      <c r="K39" s="119" t="e">
        <f>input3!#REF!</f>
        <v>#REF!</v>
      </c>
      <c r="L39" s="122" t="e">
        <f t="shared" si="3"/>
        <v>#REF!</v>
      </c>
      <c r="M39" s="121" t="e">
        <f>input3!#REF!</f>
        <v>#REF!</v>
      </c>
      <c r="N39" s="122" t="e">
        <f t="shared" si="4"/>
        <v>#REF!</v>
      </c>
      <c r="O39" s="119" t="e">
        <f>input3!#REF!</f>
        <v>#REF!</v>
      </c>
      <c r="P39" s="123" t="e">
        <f t="shared" si="5"/>
        <v>#REF!</v>
      </c>
      <c r="Q39" s="120" t="e">
        <f t="shared" si="6"/>
        <v>#REF!</v>
      </c>
      <c r="R39" s="145" t="e">
        <f t="shared" si="7"/>
        <v>#REF!</v>
      </c>
      <c r="S39" s="137" t="e">
        <f t="shared" si="8"/>
        <v>#REF!</v>
      </c>
    </row>
    <row r="40" spans="1:19" s="13" customFormat="1" ht="18" customHeight="1">
      <c r="A40" s="91" t="s">
        <v>13</v>
      </c>
      <c r="B40" s="89" t="e">
        <f>input1!#REF!</f>
        <v>#REF!</v>
      </c>
      <c r="C40" s="104" t="e">
        <f>input1!#REF!</f>
        <v>#REF!</v>
      </c>
      <c r="D40" s="105" t="e">
        <f>input1!#REF!</f>
        <v>#REF!</v>
      </c>
      <c r="E40" s="106" t="e">
        <f>input1!#REF!</f>
        <v>#REF!</v>
      </c>
      <c r="F40" s="124" t="e">
        <f t="shared" si="0"/>
        <v>#REF!</v>
      </c>
      <c r="G40" s="119" t="e">
        <f>input3!#REF!</f>
        <v>#REF!</v>
      </c>
      <c r="H40" s="122" t="e">
        <f t="shared" si="1"/>
        <v>#REF!</v>
      </c>
      <c r="I40" s="121" t="e">
        <f>input3!#REF!</f>
        <v>#REF!</v>
      </c>
      <c r="J40" s="122" t="e">
        <f t="shared" si="2"/>
        <v>#REF!</v>
      </c>
      <c r="K40" s="119" t="e">
        <f>input3!#REF!</f>
        <v>#REF!</v>
      </c>
      <c r="L40" s="122" t="e">
        <f t="shared" si="3"/>
        <v>#REF!</v>
      </c>
      <c r="M40" s="121" t="e">
        <f>input3!#REF!</f>
        <v>#REF!</v>
      </c>
      <c r="N40" s="122" t="e">
        <f t="shared" si="4"/>
        <v>#REF!</v>
      </c>
      <c r="O40" s="119" t="e">
        <f>input3!#REF!</f>
        <v>#REF!</v>
      </c>
      <c r="P40" s="123" t="e">
        <f t="shared" si="5"/>
        <v>#REF!</v>
      </c>
      <c r="Q40" s="126" t="e">
        <f t="shared" si="6"/>
        <v>#REF!</v>
      </c>
      <c r="R40" s="146" t="e">
        <f t="shared" si="7"/>
        <v>#REF!</v>
      </c>
      <c r="S40" s="137" t="e">
        <f t="shared" si="8"/>
        <v>#REF!</v>
      </c>
    </row>
    <row r="41" spans="1:19" s="13" customFormat="1" ht="18" customHeight="1">
      <c r="A41" s="178" t="s">
        <v>14</v>
      </c>
      <c r="B41" s="89" t="e">
        <f>input1!#REF!</f>
        <v>#REF!</v>
      </c>
      <c r="C41" s="104" t="e">
        <f>input1!#REF!</f>
        <v>#REF!</v>
      </c>
      <c r="D41" s="105" t="e">
        <f>input1!#REF!</f>
        <v>#REF!</v>
      </c>
      <c r="E41" s="106" t="e">
        <f>input1!#REF!</f>
        <v>#REF!</v>
      </c>
      <c r="F41" s="124" t="e">
        <f t="shared" si="0"/>
        <v>#REF!</v>
      </c>
      <c r="G41" s="125" t="e">
        <f>input3!#REF!</f>
        <v>#REF!</v>
      </c>
      <c r="H41" s="122" t="e">
        <f t="shared" si="1"/>
        <v>#REF!</v>
      </c>
      <c r="I41" s="127" t="e">
        <f>input3!#REF!</f>
        <v>#REF!</v>
      </c>
      <c r="J41" s="122" t="e">
        <f t="shared" si="2"/>
        <v>#REF!</v>
      </c>
      <c r="K41" s="125" t="e">
        <f>input3!#REF!</f>
        <v>#REF!</v>
      </c>
      <c r="L41" s="122" t="e">
        <f t="shared" si="3"/>
        <v>#REF!</v>
      </c>
      <c r="M41" s="127" t="e">
        <f>input3!#REF!</f>
        <v>#REF!</v>
      </c>
      <c r="N41" s="122" t="e">
        <f t="shared" si="4"/>
        <v>#REF!</v>
      </c>
      <c r="O41" s="125" t="e">
        <f>input3!#REF!</f>
        <v>#REF!</v>
      </c>
      <c r="P41" s="123" t="e">
        <f t="shared" si="5"/>
        <v>#REF!</v>
      </c>
      <c r="Q41" s="126" t="e">
        <f t="shared" si="6"/>
        <v>#REF!</v>
      </c>
      <c r="R41" s="146" t="e">
        <f t="shared" si="7"/>
        <v>#REF!</v>
      </c>
      <c r="S41" s="137" t="e">
        <f t="shared" si="8"/>
        <v>#REF!</v>
      </c>
    </row>
    <row r="42" spans="1:19" s="13" customFormat="1" ht="18" customHeight="1">
      <c r="A42" s="179" t="s">
        <v>15</v>
      </c>
      <c r="B42" s="89" t="e">
        <f>input1!#REF!</f>
        <v>#REF!</v>
      </c>
      <c r="C42" s="104" t="e">
        <f>input1!#REF!</f>
        <v>#REF!</v>
      </c>
      <c r="D42" s="105" t="e">
        <f>input1!#REF!</f>
        <v>#REF!</v>
      </c>
      <c r="E42" s="106" t="e">
        <f>input1!#REF!</f>
        <v>#REF!</v>
      </c>
      <c r="F42" s="124" t="e">
        <f t="shared" si="0"/>
        <v>#REF!</v>
      </c>
      <c r="G42" s="119" t="e">
        <f>input3!#REF!</f>
        <v>#REF!</v>
      </c>
      <c r="H42" s="122" t="e">
        <f t="shared" si="1"/>
        <v>#REF!</v>
      </c>
      <c r="I42" s="121" t="e">
        <f>input3!#REF!</f>
        <v>#REF!</v>
      </c>
      <c r="J42" s="122" t="e">
        <f t="shared" si="2"/>
        <v>#REF!</v>
      </c>
      <c r="K42" s="119" t="e">
        <f>input3!#REF!</f>
        <v>#REF!</v>
      </c>
      <c r="L42" s="122" t="e">
        <f t="shared" si="3"/>
        <v>#REF!</v>
      </c>
      <c r="M42" s="121" t="e">
        <f>input3!#REF!</f>
        <v>#REF!</v>
      </c>
      <c r="N42" s="122" t="e">
        <f t="shared" si="4"/>
        <v>#REF!</v>
      </c>
      <c r="O42" s="119" t="e">
        <f>input3!#REF!</f>
        <v>#REF!</v>
      </c>
      <c r="P42" s="123" t="e">
        <f t="shared" si="5"/>
        <v>#REF!</v>
      </c>
      <c r="Q42" s="126" t="e">
        <f t="shared" si="6"/>
        <v>#REF!</v>
      </c>
      <c r="R42" s="146" t="e">
        <f t="shared" si="7"/>
        <v>#REF!</v>
      </c>
      <c r="S42" s="137" t="e">
        <f t="shared" si="8"/>
        <v>#REF!</v>
      </c>
    </row>
    <row r="43" spans="1:19" s="13" customFormat="1" ht="18" customHeight="1" thickBot="1">
      <c r="A43" s="180" t="s">
        <v>16</v>
      </c>
      <c r="B43" s="90" t="e">
        <f>input1!#REF!</f>
        <v>#REF!</v>
      </c>
      <c r="C43" s="104" t="e">
        <f>input1!#REF!</f>
        <v>#REF!</v>
      </c>
      <c r="D43" s="105" t="e">
        <f>input1!#REF!</f>
        <v>#REF!</v>
      </c>
      <c r="E43" s="106" t="e">
        <f>input1!#REF!</f>
        <v>#REF!</v>
      </c>
      <c r="F43" s="124" t="e">
        <f t="shared" si="0"/>
        <v>#REF!</v>
      </c>
      <c r="G43" s="119" t="e">
        <f>input3!#REF!</f>
        <v>#REF!</v>
      </c>
      <c r="H43" s="122" t="e">
        <f t="shared" si="1"/>
        <v>#REF!</v>
      </c>
      <c r="I43" s="121" t="e">
        <f>input3!#REF!</f>
        <v>#REF!</v>
      </c>
      <c r="J43" s="122" t="e">
        <f t="shared" si="2"/>
        <v>#REF!</v>
      </c>
      <c r="K43" s="119" t="e">
        <f>input3!#REF!</f>
        <v>#REF!</v>
      </c>
      <c r="L43" s="122" t="e">
        <f t="shared" si="3"/>
        <v>#REF!</v>
      </c>
      <c r="M43" s="121" t="e">
        <f>input3!#REF!</f>
        <v>#REF!</v>
      </c>
      <c r="N43" s="122" t="e">
        <f t="shared" si="4"/>
        <v>#REF!</v>
      </c>
      <c r="O43" s="119" t="e">
        <f>input3!#REF!</f>
        <v>#REF!</v>
      </c>
      <c r="P43" s="123" t="e">
        <f t="shared" si="5"/>
        <v>#REF!</v>
      </c>
      <c r="Q43" s="126" t="e">
        <f>G43+I43+K43+M43+O43</f>
        <v>#REF!</v>
      </c>
      <c r="R43" s="146" t="e">
        <f t="shared" si="7"/>
        <v>#REF!</v>
      </c>
      <c r="S43" s="137" t="e">
        <f t="shared" si="8"/>
        <v>#REF!</v>
      </c>
    </row>
    <row r="44" spans="1:19" s="13" customFormat="1" ht="18" customHeight="1" thickBot="1">
      <c r="A44" s="181" t="s">
        <v>60</v>
      </c>
      <c r="B44" s="90" t="e">
        <f>input1!#REF!</f>
        <v>#REF!</v>
      </c>
      <c r="C44" s="107" t="e">
        <f>input1!#REF!</f>
        <v>#REF!</v>
      </c>
      <c r="D44" s="108" t="e">
        <f>input1!#REF!</f>
        <v>#REF!</v>
      </c>
      <c r="E44" s="106" t="e">
        <f>input1!#REF!</f>
        <v>#REF!</v>
      </c>
      <c r="F44" s="131" t="e">
        <f t="shared" si="0"/>
        <v>#REF!</v>
      </c>
      <c r="G44" s="132" t="str">
        <f>input3!AF36</f>
        <v>0</v>
      </c>
      <c r="H44" s="135" t="str">
        <f t="shared" si="1"/>
        <v>เสี่ยง/มีปัญหา</v>
      </c>
      <c r="I44" s="134" t="str">
        <f>input3!AI36</f>
        <v>0</v>
      </c>
      <c r="J44" s="135" t="str">
        <f t="shared" si="2"/>
        <v>เสี่ยง/มีปัญหา</v>
      </c>
      <c r="K44" s="132" t="str">
        <f>input3!AM36</f>
        <v>0</v>
      </c>
      <c r="L44" s="135" t="str">
        <f t="shared" si="3"/>
        <v>เสี่ยง/มีปัญหา</v>
      </c>
      <c r="M44" s="134" t="str">
        <f>input3!AQ36</f>
        <v>0</v>
      </c>
      <c r="N44" s="135" t="str">
        <f t="shared" si="4"/>
        <v>เสี่ยง/มีปัญหา</v>
      </c>
      <c r="O44" s="132" t="str">
        <f>input3!AS36</f>
        <v>0</v>
      </c>
      <c r="P44" s="136" t="str">
        <f t="shared" si="5"/>
        <v>มีจุดแข็ง</v>
      </c>
      <c r="Q44" s="133">
        <f>G44+I44+K44+M44+O44</f>
        <v>0</v>
      </c>
      <c r="R44" s="147" t="str">
        <f t="shared" si="7"/>
        <v>-</v>
      </c>
      <c r="S44" s="131" t="str">
        <f t="shared" si="8"/>
        <v>เสี่ยง/มีปัญหา</v>
      </c>
    </row>
    <row r="45" spans="1:19" ht="21" thickBot="1"/>
    <row r="46" spans="1:19" ht="27" thickBot="1">
      <c r="D46" s="101" t="s">
        <v>55</v>
      </c>
      <c r="E46" s="102"/>
      <c r="F46" s="102"/>
      <c r="G46" s="102"/>
      <c r="H46" s="102"/>
      <c r="I46" s="102"/>
      <c r="J46" s="103"/>
    </row>
  </sheetData>
  <sheetProtection password="CB38" sheet="1" objects="1" scenarios="1"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6" orientation="landscape" horizontalDpi="4294967293" verticalDpi="360" r:id="rId1"/>
  <headerFooter alignWithMargins="0"/>
  <rowBreaks count="1" manualBreakCount="1">
    <brk id="4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E38"/>
  <sheetViews>
    <sheetView zoomScaleNormal="100" workbookViewId="0">
      <selection activeCell="J12" sqref="J12"/>
    </sheetView>
  </sheetViews>
  <sheetFormatPr defaultRowHeight="20.25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hidden="1" customWidth="1"/>
    <col min="8" max="8" width="13.5703125" style="2" customWidth="1"/>
    <col min="9" max="9" width="4.42578125" style="2" hidden="1" customWidth="1"/>
    <col min="10" max="10" width="14.42578125" style="2" customWidth="1"/>
    <col min="11" max="11" width="4.42578125" style="2" hidden="1" customWidth="1"/>
    <col min="12" max="12" width="13.5703125" style="2" customWidth="1"/>
    <col min="13" max="13" width="4.42578125" style="2" hidden="1" customWidth="1"/>
    <col min="14" max="14" width="13.5703125" style="2" customWidth="1"/>
    <col min="15" max="15" width="4.42578125" style="2" hidden="1" customWidth="1"/>
    <col min="16" max="16" width="13.5703125" style="2" customWidth="1"/>
    <col min="17" max="18" width="4" style="2" hidden="1" customWidth="1"/>
    <col min="19" max="19" width="14.28515625" style="2" customWidth="1"/>
    <col min="20" max="16384" width="9.140625" style="2"/>
  </cols>
  <sheetData>
    <row r="1" spans="1:19" ht="21.75" customHeight="1" thickBot="1">
      <c r="A1" s="253" t="s">
        <v>26</v>
      </c>
      <c r="B1" s="254"/>
      <c r="C1" s="254"/>
      <c r="D1" s="254"/>
      <c r="E1" s="254"/>
      <c r="F1" s="255"/>
      <c r="G1" s="51"/>
      <c r="H1" s="253" t="s">
        <v>62</v>
      </c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5"/>
    </row>
    <row r="2" spans="1:19" ht="22.5" customHeight="1" thickBot="1">
      <c r="A2" s="253" t="s">
        <v>150</v>
      </c>
      <c r="B2" s="254"/>
      <c r="C2" s="254"/>
      <c r="D2" s="254"/>
      <c r="E2" s="254"/>
      <c r="F2" s="255"/>
      <c r="G2" s="51"/>
      <c r="H2" s="142" t="s">
        <v>37</v>
      </c>
      <c r="I2" s="51"/>
      <c r="J2" s="142" t="s">
        <v>38</v>
      </c>
      <c r="K2" s="51"/>
      <c r="L2" s="142" t="s">
        <v>39</v>
      </c>
      <c r="M2" s="51"/>
      <c r="N2" s="142" t="s">
        <v>40</v>
      </c>
      <c r="O2" s="51"/>
      <c r="P2" s="142" t="s">
        <v>41</v>
      </c>
      <c r="Q2" s="51"/>
      <c r="R2" s="51"/>
      <c r="S2" s="142" t="s">
        <v>42</v>
      </c>
    </row>
    <row r="3" spans="1:19" ht="21.75" thickBot="1">
      <c r="A3" s="182" t="s">
        <v>21</v>
      </c>
      <c r="B3" s="183" t="s">
        <v>20</v>
      </c>
      <c r="C3" s="1" t="s">
        <v>22</v>
      </c>
      <c r="D3" s="3" t="s">
        <v>23</v>
      </c>
      <c r="E3" s="1" t="s">
        <v>24</v>
      </c>
      <c r="F3" s="58" t="s">
        <v>24</v>
      </c>
      <c r="G3" s="143" t="s">
        <v>35</v>
      </c>
      <c r="H3" s="3" t="s">
        <v>36</v>
      </c>
      <c r="I3" s="52" t="s">
        <v>35</v>
      </c>
      <c r="J3" s="54" t="s">
        <v>36</v>
      </c>
      <c r="K3" s="60" t="s">
        <v>35</v>
      </c>
      <c r="L3" s="59" t="s">
        <v>36</v>
      </c>
      <c r="M3" s="143" t="s">
        <v>35</v>
      </c>
      <c r="N3" s="3" t="s">
        <v>36</v>
      </c>
      <c r="O3" s="60" t="s">
        <v>35</v>
      </c>
      <c r="P3" s="53" t="s">
        <v>36</v>
      </c>
      <c r="Q3" s="61"/>
      <c r="R3" s="143" t="s">
        <v>35</v>
      </c>
      <c r="S3" s="3" t="s">
        <v>36</v>
      </c>
    </row>
    <row r="4" spans="1:19" s="13" customFormat="1" ht="18" customHeight="1">
      <c r="A4" s="184" t="s">
        <v>66</v>
      </c>
      <c r="B4" s="185">
        <f>input1!B4</f>
        <v>31</v>
      </c>
      <c r="C4" s="4" t="str">
        <f>input1!C4</f>
        <v>01144</v>
      </c>
      <c r="D4" s="5" t="str">
        <f>input1!D4</f>
        <v>เด็กชายเจมส์พล  ศรีอินทร์</v>
      </c>
      <c r="E4" s="6">
        <f>input1!E4</f>
        <v>1</v>
      </c>
      <c r="F4" s="62" t="str">
        <f>IF(E4=1,"ชาย",IF(E4=2,"หญิง","-"))</f>
        <v>ชาย</v>
      </c>
      <c r="G4" s="144">
        <f>input1!AF4</f>
        <v>7</v>
      </c>
      <c r="H4" s="153" t="str">
        <f>IF(G4&gt;10,"เสี่ยง/มีปัญหา","ปกติ")</f>
        <v>ปกติ</v>
      </c>
      <c r="I4" s="154">
        <f>input1!AI4</f>
        <v>8</v>
      </c>
      <c r="J4" s="153" t="str">
        <f>IF(I4&gt;9,"เสี่ยง/มีปัญหา","ปกติ")</f>
        <v>ปกติ</v>
      </c>
      <c r="K4" s="155">
        <f>input1!AM4</f>
        <v>7</v>
      </c>
      <c r="L4" s="153" t="str">
        <f>IF(K4&gt;10,"เสี่ยง/มีปัญหา","ปกติ")</f>
        <v>ปกติ</v>
      </c>
      <c r="M4" s="156">
        <f>input1!AQ4</f>
        <v>7</v>
      </c>
      <c r="N4" s="153" t="str">
        <f>IF(M4&gt;9,"เสี่ยง/มีปัญหา","ปกติ")</f>
        <v>ปกติ</v>
      </c>
      <c r="O4" s="155">
        <f>input1!AS4</f>
        <v>9</v>
      </c>
      <c r="P4" s="157" t="str">
        <f>IF(O4&gt;10,"มีจุดแข็ง","ไม่มีจุดแข็ง")</f>
        <v>ไม่มีจุดแข็ง</v>
      </c>
      <c r="Q4" s="158">
        <f>G4+I4+K4+M4+O4</f>
        <v>38</v>
      </c>
      <c r="R4" s="156">
        <f>IF(Q4&lt;1,"-",Q4)</f>
        <v>38</v>
      </c>
      <c r="S4" s="159" t="str">
        <f>IF(R4&gt;48,"เสี่ยง/มีปัญหา","ปกติ")</f>
        <v>ปกติ</v>
      </c>
    </row>
    <row r="5" spans="1:19" s="13" customFormat="1" ht="18" customHeight="1">
      <c r="A5" s="139" t="s">
        <v>67</v>
      </c>
      <c r="B5" s="185">
        <f>input1!B5</f>
        <v>31</v>
      </c>
      <c r="C5" s="4" t="str">
        <f>input1!C5</f>
        <v>01146</v>
      </c>
      <c r="D5" s="5" t="str">
        <f>input1!D5</f>
        <v>เด็กชายธนวัฒน์  พันธ์เกตุกิจ</v>
      </c>
      <c r="E5" s="6">
        <f>input1!E5</f>
        <v>1</v>
      </c>
      <c r="F5" s="64" t="str">
        <f t="shared" ref="F5:F26" si="0">IF(E5=1,"ชาย",IF(E5=2,"หญิง","-"))</f>
        <v>ชาย</v>
      </c>
      <c r="G5" s="150">
        <f>input1!AF5</f>
        <v>10</v>
      </c>
      <c r="H5" s="153" t="str">
        <f t="shared" ref="H5:H26" si="1">IF(G5&gt;10,"เสี่ยง/มีปัญหา","ปกติ")</f>
        <v>ปกติ</v>
      </c>
      <c r="I5" s="160">
        <f>input1!AI5</f>
        <v>12</v>
      </c>
      <c r="J5" s="153" t="str">
        <f t="shared" ref="J5:J26" si="2">IF(I5&gt;9,"เสี่ยง/มีปัญหา","ปกติ")</f>
        <v>เสี่ยง/มีปัญหา</v>
      </c>
      <c r="K5" s="161">
        <f>input1!AM5</f>
        <v>9</v>
      </c>
      <c r="L5" s="153" t="str">
        <f t="shared" ref="L5:L26" si="3">IF(K5&gt;10,"เสี่ยง/มีปัญหา","ปกติ")</f>
        <v>ปกติ</v>
      </c>
      <c r="M5" s="162">
        <f>input1!AQ5</f>
        <v>5</v>
      </c>
      <c r="N5" s="153" t="str">
        <f t="shared" ref="N5:N26" si="4">IF(M5&gt;9,"เสี่ยง/มีปัญหา","ปกติ")</f>
        <v>ปกติ</v>
      </c>
      <c r="O5" s="161">
        <f>input1!AS5</f>
        <v>10</v>
      </c>
      <c r="P5" s="157" t="str">
        <f t="shared" ref="P5:P26" si="5">IF(O5&gt;10,"มีจุดแข็ง","ไม่มีจุดแข็ง")</f>
        <v>ไม่มีจุดแข็ง</v>
      </c>
      <c r="Q5" s="163">
        <f t="shared" ref="Q5:Q26" si="6">G5+I5+K5+M5+O5</f>
        <v>46</v>
      </c>
      <c r="R5" s="162">
        <f t="shared" ref="R5:R26" si="7">IF(Q5&lt;1,"-",Q5)</f>
        <v>46</v>
      </c>
      <c r="S5" s="159" t="str">
        <f t="shared" ref="S5:S26" si="8">IF(R5&gt;48,"เสี่ยง/มีปัญหา","ปกติ")</f>
        <v>ปกติ</v>
      </c>
    </row>
    <row r="6" spans="1:19" s="13" customFormat="1" ht="18" customHeight="1">
      <c r="A6" s="140" t="s">
        <v>68</v>
      </c>
      <c r="B6" s="185">
        <f>input1!B6</f>
        <v>31</v>
      </c>
      <c r="C6" s="4" t="str">
        <f>input1!C6</f>
        <v>01147</v>
      </c>
      <c r="D6" s="5" t="str">
        <f>input1!D6</f>
        <v>เด็กชายธนากร  เขียวเล็ก</v>
      </c>
      <c r="E6" s="6">
        <f>input1!E6</f>
        <v>1</v>
      </c>
      <c r="F6" s="64" t="str">
        <f t="shared" si="0"/>
        <v>ชาย</v>
      </c>
      <c r="G6" s="150">
        <f>input1!AF6</f>
        <v>8</v>
      </c>
      <c r="H6" s="153" t="str">
        <f t="shared" si="1"/>
        <v>ปกติ</v>
      </c>
      <c r="I6" s="160">
        <f>input1!AI6</f>
        <v>7</v>
      </c>
      <c r="J6" s="153" t="str">
        <f t="shared" si="2"/>
        <v>ปกติ</v>
      </c>
      <c r="K6" s="161">
        <f>input1!AM6</f>
        <v>8</v>
      </c>
      <c r="L6" s="153" t="str">
        <f t="shared" si="3"/>
        <v>ปกติ</v>
      </c>
      <c r="M6" s="162">
        <f>input1!AQ6</f>
        <v>9</v>
      </c>
      <c r="N6" s="153" t="str">
        <f t="shared" si="4"/>
        <v>ปกติ</v>
      </c>
      <c r="O6" s="161">
        <f>input1!AS6</f>
        <v>8</v>
      </c>
      <c r="P6" s="157" t="str">
        <f t="shared" si="5"/>
        <v>ไม่มีจุดแข็ง</v>
      </c>
      <c r="Q6" s="163">
        <f t="shared" si="6"/>
        <v>40</v>
      </c>
      <c r="R6" s="162">
        <f t="shared" si="7"/>
        <v>40</v>
      </c>
      <c r="S6" s="159" t="str">
        <f t="shared" si="8"/>
        <v>ปกติ</v>
      </c>
    </row>
    <row r="7" spans="1:19" s="13" customFormat="1" ht="18" customHeight="1">
      <c r="A7" s="138" t="s">
        <v>69</v>
      </c>
      <c r="B7" s="185">
        <f>input1!B7</f>
        <v>31</v>
      </c>
      <c r="C7" s="4" t="str">
        <f>input1!C7</f>
        <v>01148</v>
      </c>
      <c r="D7" s="5" t="str">
        <f>input1!D7</f>
        <v>เด็กชายธีระวัฒน์  คุ้มวงษ์</v>
      </c>
      <c r="E7" s="6">
        <f>input1!E7</f>
        <v>1</v>
      </c>
      <c r="F7" s="64" t="str">
        <f t="shared" si="0"/>
        <v>ชาย</v>
      </c>
      <c r="G7" s="150" t="str">
        <f>input1!AF7</f>
        <v>0</v>
      </c>
      <c r="H7" s="153" t="str">
        <f t="shared" si="1"/>
        <v>เสี่ยง/มีปัญหา</v>
      </c>
      <c r="I7" s="160" t="str">
        <f>input1!AI7</f>
        <v>0</v>
      </c>
      <c r="J7" s="153" t="str">
        <f t="shared" si="2"/>
        <v>เสี่ยง/มีปัญหา</v>
      </c>
      <c r="K7" s="161" t="str">
        <f>input1!AM7</f>
        <v>0</v>
      </c>
      <c r="L7" s="153" t="str">
        <f t="shared" si="3"/>
        <v>เสี่ยง/มีปัญหา</v>
      </c>
      <c r="M7" s="162" t="str">
        <f>input1!AQ7</f>
        <v>0</v>
      </c>
      <c r="N7" s="153" t="str">
        <f t="shared" si="4"/>
        <v>เสี่ยง/มีปัญหา</v>
      </c>
      <c r="O7" s="161" t="str">
        <f>input1!AS7</f>
        <v>0</v>
      </c>
      <c r="P7" s="157" t="str">
        <f t="shared" si="5"/>
        <v>มีจุดแข็ง</v>
      </c>
      <c r="Q7" s="163">
        <f t="shared" si="6"/>
        <v>0</v>
      </c>
      <c r="R7" s="162" t="str">
        <f t="shared" si="7"/>
        <v>-</v>
      </c>
      <c r="S7" s="159" t="str">
        <f t="shared" si="8"/>
        <v>เสี่ยง/มีปัญหา</v>
      </c>
    </row>
    <row r="8" spans="1:19" s="13" customFormat="1" ht="18" customHeight="1" thickBot="1">
      <c r="A8" s="141" t="s">
        <v>70</v>
      </c>
      <c r="B8" s="186">
        <f>input1!B8</f>
        <v>31</v>
      </c>
      <c r="C8" s="55" t="str">
        <f>input1!C8</f>
        <v>01149</v>
      </c>
      <c r="D8" s="56" t="str">
        <f>input1!D8</f>
        <v>เด็กชายนวพล  นวลจันทร์</v>
      </c>
      <c r="E8" s="57">
        <f>input1!E8</f>
        <v>1</v>
      </c>
      <c r="F8" s="66" t="str">
        <f t="shared" si="0"/>
        <v>ชาย</v>
      </c>
      <c r="G8" s="151">
        <f>input1!AF8</f>
        <v>6</v>
      </c>
      <c r="H8" s="168" t="str">
        <f t="shared" si="1"/>
        <v>ปกติ</v>
      </c>
      <c r="I8" s="164">
        <f>input1!AI8</f>
        <v>7</v>
      </c>
      <c r="J8" s="168" t="str">
        <f t="shared" si="2"/>
        <v>ปกติ</v>
      </c>
      <c r="K8" s="165">
        <f>input1!AM8</f>
        <v>6</v>
      </c>
      <c r="L8" s="168" t="str">
        <f t="shared" si="3"/>
        <v>ปกติ</v>
      </c>
      <c r="M8" s="166">
        <f>input1!AQ8</f>
        <v>9</v>
      </c>
      <c r="N8" s="168" t="str">
        <f t="shared" si="4"/>
        <v>ปกติ</v>
      </c>
      <c r="O8" s="165">
        <f>input1!AS8</f>
        <v>9</v>
      </c>
      <c r="P8" s="169" t="str">
        <f t="shared" si="5"/>
        <v>ไม่มีจุดแข็ง</v>
      </c>
      <c r="Q8" s="167">
        <f t="shared" si="6"/>
        <v>37</v>
      </c>
      <c r="R8" s="166">
        <f t="shared" si="7"/>
        <v>37</v>
      </c>
      <c r="S8" s="170" t="str">
        <f t="shared" si="8"/>
        <v>ปกติ</v>
      </c>
    </row>
    <row r="9" spans="1:19" s="13" customFormat="1" ht="18" customHeight="1">
      <c r="A9" s="184" t="s">
        <v>71</v>
      </c>
      <c r="B9" s="185">
        <f>input1!B9</f>
        <v>31</v>
      </c>
      <c r="C9" s="4" t="str">
        <f>input1!C9</f>
        <v>01150</v>
      </c>
      <c r="D9" s="5" t="str">
        <f>input1!D9</f>
        <v>เด็กชายนัฐวีร์  เอี่ยวพ่วง</v>
      </c>
      <c r="E9" s="6">
        <f>input1!E9</f>
        <v>1</v>
      </c>
      <c r="F9" s="69" t="str">
        <f t="shared" si="0"/>
        <v>ชาย</v>
      </c>
      <c r="G9" s="144">
        <f>input1!AF9</f>
        <v>7</v>
      </c>
      <c r="H9" s="153" t="str">
        <f t="shared" si="1"/>
        <v>ปกติ</v>
      </c>
      <c r="I9" s="154">
        <f>input1!AI9</f>
        <v>7</v>
      </c>
      <c r="J9" s="153" t="str">
        <f t="shared" si="2"/>
        <v>ปกติ</v>
      </c>
      <c r="K9" s="155">
        <f>input1!AM9</f>
        <v>8</v>
      </c>
      <c r="L9" s="153" t="str">
        <f t="shared" si="3"/>
        <v>ปกติ</v>
      </c>
      <c r="M9" s="156">
        <f>input1!AQ9</f>
        <v>7</v>
      </c>
      <c r="N9" s="153" t="str">
        <f t="shared" si="4"/>
        <v>ปกติ</v>
      </c>
      <c r="O9" s="155">
        <f>input1!AS9</f>
        <v>12</v>
      </c>
      <c r="P9" s="157" t="str">
        <f t="shared" si="5"/>
        <v>มีจุดแข็ง</v>
      </c>
      <c r="Q9" s="158">
        <f t="shared" si="6"/>
        <v>41</v>
      </c>
      <c r="R9" s="156">
        <f t="shared" si="7"/>
        <v>41</v>
      </c>
      <c r="S9" s="159" t="str">
        <f t="shared" si="8"/>
        <v>ปกติ</v>
      </c>
    </row>
    <row r="10" spans="1:19" s="13" customFormat="1" ht="18" customHeight="1">
      <c r="A10" s="139" t="s">
        <v>72</v>
      </c>
      <c r="B10" s="185">
        <f>input1!B10</f>
        <v>31</v>
      </c>
      <c r="C10" s="4" t="str">
        <f>input1!C10</f>
        <v>01152</v>
      </c>
      <c r="D10" s="5" t="str">
        <f>input1!D10</f>
        <v>เด็กชายวินัย  เคนทอง</v>
      </c>
      <c r="E10" s="6">
        <f>input1!E10</f>
        <v>1</v>
      </c>
      <c r="F10" s="64" t="str">
        <f t="shared" si="0"/>
        <v>ชาย</v>
      </c>
      <c r="G10" s="150">
        <f>input1!AF10</f>
        <v>9</v>
      </c>
      <c r="H10" s="153" t="str">
        <f t="shared" si="1"/>
        <v>ปกติ</v>
      </c>
      <c r="I10" s="160">
        <f>input1!AI10</f>
        <v>9</v>
      </c>
      <c r="J10" s="153" t="str">
        <f t="shared" si="2"/>
        <v>ปกติ</v>
      </c>
      <c r="K10" s="161">
        <f>input1!AM10</f>
        <v>10</v>
      </c>
      <c r="L10" s="153" t="str">
        <f t="shared" si="3"/>
        <v>ปกติ</v>
      </c>
      <c r="M10" s="162">
        <f>input1!AQ10</f>
        <v>8</v>
      </c>
      <c r="N10" s="153" t="str">
        <f t="shared" si="4"/>
        <v>ปกติ</v>
      </c>
      <c r="O10" s="161">
        <f>input1!AS10</f>
        <v>10</v>
      </c>
      <c r="P10" s="157" t="str">
        <f t="shared" si="5"/>
        <v>ไม่มีจุดแข็ง</v>
      </c>
      <c r="Q10" s="163">
        <f t="shared" si="6"/>
        <v>46</v>
      </c>
      <c r="R10" s="162">
        <f t="shared" si="7"/>
        <v>46</v>
      </c>
      <c r="S10" s="159" t="str">
        <f t="shared" si="8"/>
        <v>ปกติ</v>
      </c>
    </row>
    <row r="11" spans="1:19" s="13" customFormat="1" ht="18" customHeight="1">
      <c r="A11" s="140" t="s">
        <v>73</v>
      </c>
      <c r="B11" s="185">
        <f>input1!B11</f>
        <v>31</v>
      </c>
      <c r="C11" s="4" t="str">
        <f>input1!C11</f>
        <v>01154</v>
      </c>
      <c r="D11" s="5" t="str">
        <f>input1!D11</f>
        <v>เด็กชายอานนท์  จานนอก</v>
      </c>
      <c r="E11" s="6">
        <f>input1!E11</f>
        <v>1</v>
      </c>
      <c r="F11" s="64" t="str">
        <f t="shared" si="0"/>
        <v>ชาย</v>
      </c>
      <c r="G11" s="150">
        <f>input1!AF11</f>
        <v>7</v>
      </c>
      <c r="H11" s="153" t="str">
        <f t="shared" si="1"/>
        <v>ปกติ</v>
      </c>
      <c r="I11" s="160">
        <f>input1!AI11</f>
        <v>9</v>
      </c>
      <c r="J11" s="153" t="str">
        <f t="shared" si="2"/>
        <v>ปกติ</v>
      </c>
      <c r="K11" s="161">
        <f>input1!AM11</f>
        <v>10</v>
      </c>
      <c r="L11" s="153" t="str">
        <f t="shared" si="3"/>
        <v>ปกติ</v>
      </c>
      <c r="M11" s="162">
        <f>input1!AQ11</f>
        <v>11</v>
      </c>
      <c r="N11" s="153" t="str">
        <f t="shared" si="4"/>
        <v>เสี่ยง/มีปัญหา</v>
      </c>
      <c r="O11" s="161">
        <f>input1!AS11</f>
        <v>7</v>
      </c>
      <c r="P11" s="157" t="str">
        <f t="shared" si="5"/>
        <v>ไม่มีจุดแข็ง</v>
      </c>
      <c r="Q11" s="163">
        <f t="shared" si="6"/>
        <v>44</v>
      </c>
      <c r="R11" s="162">
        <f t="shared" si="7"/>
        <v>44</v>
      </c>
      <c r="S11" s="159" t="str">
        <f t="shared" si="8"/>
        <v>ปกติ</v>
      </c>
    </row>
    <row r="12" spans="1:19" s="13" customFormat="1" ht="18" customHeight="1">
      <c r="A12" s="138" t="s">
        <v>74</v>
      </c>
      <c r="B12" s="185">
        <f>input1!B12</f>
        <v>31</v>
      </c>
      <c r="C12" s="4" t="str">
        <f>input1!C12</f>
        <v>01142</v>
      </c>
      <c r="D12" s="5" t="str">
        <f>input1!D12</f>
        <v>เด็กหญิงกรกฎ  แสงภารา</v>
      </c>
      <c r="E12" s="6">
        <f>input1!E12</f>
        <v>2</v>
      </c>
      <c r="F12" s="64" t="str">
        <f t="shared" si="0"/>
        <v>หญิง</v>
      </c>
      <c r="G12" s="150">
        <f>input1!AF12</f>
        <v>5</v>
      </c>
      <c r="H12" s="153" t="str">
        <f t="shared" si="1"/>
        <v>ปกติ</v>
      </c>
      <c r="I12" s="160">
        <f>input1!AI12</f>
        <v>6</v>
      </c>
      <c r="J12" s="153" t="str">
        <f t="shared" si="2"/>
        <v>ปกติ</v>
      </c>
      <c r="K12" s="161">
        <f>input1!AM12</f>
        <v>7</v>
      </c>
      <c r="L12" s="153" t="str">
        <f t="shared" si="3"/>
        <v>ปกติ</v>
      </c>
      <c r="M12" s="162">
        <f>input1!AQ12</f>
        <v>7</v>
      </c>
      <c r="N12" s="153" t="str">
        <f t="shared" si="4"/>
        <v>ปกติ</v>
      </c>
      <c r="O12" s="161">
        <f>input1!AS12</f>
        <v>10</v>
      </c>
      <c r="P12" s="157" t="str">
        <f t="shared" si="5"/>
        <v>ไม่มีจุดแข็ง</v>
      </c>
      <c r="Q12" s="163">
        <f t="shared" si="6"/>
        <v>35</v>
      </c>
      <c r="R12" s="162">
        <f t="shared" si="7"/>
        <v>35</v>
      </c>
      <c r="S12" s="159" t="str">
        <f t="shared" si="8"/>
        <v>ปกติ</v>
      </c>
    </row>
    <row r="13" spans="1:19" s="13" customFormat="1" ht="18" customHeight="1" thickBot="1">
      <c r="A13" s="141" t="s">
        <v>75</v>
      </c>
      <c r="B13" s="186">
        <f>input1!B13</f>
        <v>31</v>
      </c>
      <c r="C13" s="55" t="str">
        <f>input1!C13</f>
        <v>01155</v>
      </c>
      <c r="D13" s="56" t="str">
        <f>input1!D13</f>
        <v>เด็กหญิงกรกช  พันธ์เขตกิจ</v>
      </c>
      <c r="E13" s="57">
        <f>input1!E13</f>
        <v>2</v>
      </c>
      <c r="F13" s="66" t="str">
        <f t="shared" si="0"/>
        <v>หญิง</v>
      </c>
      <c r="G13" s="151">
        <f>input1!AF13</f>
        <v>5</v>
      </c>
      <c r="H13" s="168" t="str">
        <f t="shared" si="1"/>
        <v>ปกติ</v>
      </c>
      <c r="I13" s="164">
        <f>input1!AI13</f>
        <v>9</v>
      </c>
      <c r="J13" s="168" t="str">
        <f t="shared" si="2"/>
        <v>ปกติ</v>
      </c>
      <c r="K13" s="165">
        <f>input1!AM13</f>
        <v>5</v>
      </c>
      <c r="L13" s="168" t="str">
        <f t="shared" si="3"/>
        <v>ปกติ</v>
      </c>
      <c r="M13" s="166">
        <f>input1!AQ13</f>
        <v>5</v>
      </c>
      <c r="N13" s="168" t="str">
        <f t="shared" si="4"/>
        <v>ปกติ</v>
      </c>
      <c r="O13" s="165">
        <f>input1!AS13</f>
        <v>15</v>
      </c>
      <c r="P13" s="169" t="str">
        <f t="shared" si="5"/>
        <v>มีจุดแข็ง</v>
      </c>
      <c r="Q13" s="167">
        <f t="shared" si="6"/>
        <v>39</v>
      </c>
      <c r="R13" s="166">
        <f t="shared" si="7"/>
        <v>39</v>
      </c>
      <c r="S13" s="170" t="str">
        <f t="shared" si="8"/>
        <v>ปกติ</v>
      </c>
    </row>
    <row r="14" spans="1:19" s="13" customFormat="1" ht="18" customHeight="1">
      <c r="A14" s="184" t="s">
        <v>76</v>
      </c>
      <c r="B14" s="185">
        <f>input1!B14</f>
        <v>31</v>
      </c>
      <c r="C14" s="4" t="str">
        <f>input1!C14</f>
        <v>01156</v>
      </c>
      <c r="D14" s="5" t="str">
        <f>input1!D14</f>
        <v>เด็กหญิงกัญญารัตน์  สุขยิ้ม</v>
      </c>
      <c r="E14" s="6">
        <f>input1!E14</f>
        <v>2</v>
      </c>
      <c r="F14" s="69" t="str">
        <f t="shared" si="0"/>
        <v>หญิง</v>
      </c>
      <c r="G14" s="144">
        <f>input1!AF14</f>
        <v>8</v>
      </c>
      <c r="H14" s="153" t="str">
        <f t="shared" si="1"/>
        <v>ปกติ</v>
      </c>
      <c r="I14" s="154">
        <f>input1!AI14</f>
        <v>8</v>
      </c>
      <c r="J14" s="153" t="str">
        <f t="shared" si="2"/>
        <v>ปกติ</v>
      </c>
      <c r="K14" s="155">
        <f>input1!AM14</f>
        <v>7</v>
      </c>
      <c r="L14" s="153" t="str">
        <f t="shared" si="3"/>
        <v>ปกติ</v>
      </c>
      <c r="M14" s="156">
        <f>input1!AQ14</f>
        <v>8</v>
      </c>
      <c r="N14" s="153" t="str">
        <f t="shared" si="4"/>
        <v>ปกติ</v>
      </c>
      <c r="O14" s="155">
        <f>input1!AS14</f>
        <v>11</v>
      </c>
      <c r="P14" s="157" t="str">
        <f t="shared" si="5"/>
        <v>มีจุดแข็ง</v>
      </c>
      <c r="Q14" s="158">
        <f t="shared" si="6"/>
        <v>42</v>
      </c>
      <c r="R14" s="156">
        <f t="shared" si="7"/>
        <v>42</v>
      </c>
      <c r="S14" s="159" t="str">
        <f t="shared" si="8"/>
        <v>ปกติ</v>
      </c>
    </row>
    <row r="15" spans="1:19" s="13" customFormat="1" ht="18" customHeight="1">
      <c r="A15" s="139" t="s">
        <v>77</v>
      </c>
      <c r="B15" s="185">
        <f>input1!B15</f>
        <v>31</v>
      </c>
      <c r="C15" s="4" t="str">
        <f>input1!C15</f>
        <v>01158</v>
      </c>
      <c r="D15" s="5" t="str">
        <f>input1!D15</f>
        <v>เด็กหญิงจารุวรรณ  ล้อมวงศ์</v>
      </c>
      <c r="E15" s="6">
        <f>input1!E15</f>
        <v>2</v>
      </c>
      <c r="F15" s="64" t="str">
        <f t="shared" si="0"/>
        <v>หญิง</v>
      </c>
      <c r="G15" s="150" t="str">
        <f>input1!AF15</f>
        <v>0</v>
      </c>
      <c r="H15" s="153" t="str">
        <f t="shared" si="1"/>
        <v>เสี่ยง/มีปัญหา</v>
      </c>
      <c r="I15" s="160" t="str">
        <f>input1!AI15</f>
        <v>0</v>
      </c>
      <c r="J15" s="153" t="str">
        <f t="shared" si="2"/>
        <v>เสี่ยง/มีปัญหา</v>
      </c>
      <c r="K15" s="161" t="str">
        <f>input1!AM15</f>
        <v>0</v>
      </c>
      <c r="L15" s="153" t="str">
        <f t="shared" si="3"/>
        <v>เสี่ยง/มีปัญหา</v>
      </c>
      <c r="M15" s="162" t="str">
        <f>input1!AQ15</f>
        <v>0</v>
      </c>
      <c r="N15" s="153" t="str">
        <f t="shared" si="4"/>
        <v>เสี่ยง/มีปัญหา</v>
      </c>
      <c r="O15" s="161" t="str">
        <f>input1!AS15</f>
        <v>0</v>
      </c>
      <c r="P15" s="157" t="str">
        <f t="shared" si="5"/>
        <v>มีจุดแข็ง</v>
      </c>
      <c r="Q15" s="163">
        <f t="shared" si="6"/>
        <v>0</v>
      </c>
      <c r="R15" s="162" t="str">
        <f t="shared" si="7"/>
        <v>-</v>
      </c>
      <c r="S15" s="159" t="str">
        <f t="shared" si="8"/>
        <v>เสี่ยง/มีปัญหา</v>
      </c>
    </row>
    <row r="16" spans="1:19" s="13" customFormat="1" ht="18" customHeight="1">
      <c r="A16" s="140" t="s">
        <v>78</v>
      </c>
      <c r="B16" s="185">
        <f>input1!B16</f>
        <v>31</v>
      </c>
      <c r="C16" s="4" t="str">
        <f>input1!C16</f>
        <v>01161</v>
      </c>
      <c r="D16" s="5" t="str">
        <f>input1!D16</f>
        <v>เด็กหญิงชลธิชา  โสมโสรส</v>
      </c>
      <c r="E16" s="6">
        <f>input1!E16</f>
        <v>2</v>
      </c>
      <c r="F16" s="64" t="str">
        <f t="shared" si="0"/>
        <v>หญิง</v>
      </c>
      <c r="G16" s="150">
        <f>input1!AF16</f>
        <v>9</v>
      </c>
      <c r="H16" s="153" t="str">
        <f t="shared" si="1"/>
        <v>ปกติ</v>
      </c>
      <c r="I16" s="160">
        <f>input1!AI16</f>
        <v>10</v>
      </c>
      <c r="J16" s="153" t="str">
        <f t="shared" si="2"/>
        <v>เสี่ยง/มีปัญหา</v>
      </c>
      <c r="K16" s="161">
        <f>input1!AM16</f>
        <v>8</v>
      </c>
      <c r="L16" s="153" t="str">
        <f t="shared" si="3"/>
        <v>ปกติ</v>
      </c>
      <c r="M16" s="162">
        <f>input1!AQ16</f>
        <v>10</v>
      </c>
      <c r="N16" s="153" t="str">
        <f t="shared" si="4"/>
        <v>เสี่ยง/มีปัญหา</v>
      </c>
      <c r="O16" s="161">
        <f>input1!AS16</f>
        <v>10</v>
      </c>
      <c r="P16" s="157" t="str">
        <f t="shared" si="5"/>
        <v>ไม่มีจุดแข็ง</v>
      </c>
      <c r="Q16" s="163">
        <f t="shared" si="6"/>
        <v>47</v>
      </c>
      <c r="R16" s="162">
        <f t="shared" si="7"/>
        <v>47</v>
      </c>
      <c r="S16" s="159" t="str">
        <f t="shared" si="8"/>
        <v>ปกติ</v>
      </c>
    </row>
    <row r="17" spans="1:31" s="13" customFormat="1" ht="18" customHeight="1">
      <c r="A17" s="138" t="s">
        <v>79</v>
      </c>
      <c r="B17" s="185">
        <f>input1!B17</f>
        <v>31</v>
      </c>
      <c r="C17" s="4" t="str">
        <f>input1!C17</f>
        <v>01162</v>
      </c>
      <c r="D17" s="5" t="str">
        <f>input1!D17</f>
        <v>เด็กหญิงธิติมา  พวงสมบัติ</v>
      </c>
      <c r="E17" s="6">
        <f>input1!E17</f>
        <v>2</v>
      </c>
      <c r="F17" s="64" t="str">
        <f t="shared" si="0"/>
        <v>หญิง</v>
      </c>
      <c r="G17" s="150">
        <f>input1!AF17</f>
        <v>9</v>
      </c>
      <c r="H17" s="153" t="str">
        <f t="shared" si="1"/>
        <v>ปกติ</v>
      </c>
      <c r="I17" s="160">
        <f>input1!AI17</f>
        <v>11</v>
      </c>
      <c r="J17" s="153" t="str">
        <f t="shared" si="2"/>
        <v>เสี่ยง/มีปัญหา</v>
      </c>
      <c r="K17" s="161">
        <f>input1!AM17</f>
        <v>8</v>
      </c>
      <c r="L17" s="153" t="str">
        <f t="shared" si="3"/>
        <v>ปกติ</v>
      </c>
      <c r="M17" s="162">
        <f>input1!AQ17</f>
        <v>10</v>
      </c>
      <c r="N17" s="153" t="str">
        <f t="shared" si="4"/>
        <v>เสี่ยง/มีปัญหา</v>
      </c>
      <c r="O17" s="161">
        <f>input1!AS17</f>
        <v>10</v>
      </c>
      <c r="P17" s="157" t="str">
        <f t="shared" si="5"/>
        <v>ไม่มีจุดแข็ง</v>
      </c>
      <c r="Q17" s="163">
        <f t="shared" si="6"/>
        <v>48</v>
      </c>
      <c r="R17" s="162">
        <f t="shared" si="7"/>
        <v>48</v>
      </c>
      <c r="S17" s="159" t="str">
        <f t="shared" si="8"/>
        <v>ปกติ</v>
      </c>
    </row>
    <row r="18" spans="1:31" s="13" customFormat="1" ht="18" customHeight="1" thickBot="1">
      <c r="A18" s="141" t="s">
        <v>80</v>
      </c>
      <c r="B18" s="186">
        <f>input1!B18</f>
        <v>31</v>
      </c>
      <c r="C18" s="55" t="str">
        <f>input1!C18</f>
        <v>01163</v>
      </c>
      <c r="D18" s="56" t="str">
        <f>input1!D18</f>
        <v>เด็กหญิงณัฏฐธิดา  สาพันธ์</v>
      </c>
      <c r="E18" s="57">
        <f>input1!E18</f>
        <v>2</v>
      </c>
      <c r="F18" s="66" t="str">
        <f t="shared" si="0"/>
        <v>หญิง</v>
      </c>
      <c r="G18" s="151">
        <f>input1!AF18</f>
        <v>9</v>
      </c>
      <c r="H18" s="168" t="str">
        <f t="shared" si="1"/>
        <v>ปกติ</v>
      </c>
      <c r="I18" s="164">
        <f>input1!AI18</f>
        <v>8</v>
      </c>
      <c r="J18" s="168" t="str">
        <f t="shared" si="2"/>
        <v>ปกติ</v>
      </c>
      <c r="K18" s="165">
        <f>input1!AM18</f>
        <v>10</v>
      </c>
      <c r="L18" s="168" t="str">
        <f t="shared" si="3"/>
        <v>ปกติ</v>
      </c>
      <c r="M18" s="166">
        <f>input1!AQ18</f>
        <v>8</v>
      </c>
      <c r="N18" s="168" t="str">
        <f t="shared" si="4"/>
        <v>ปกติ</v>
      </c>
      <c r="O18" s="165">
        <f>input1!AS18</f>
        <v>9</v>
      </c>
      <c r="P18" s="169" t="str">
        <f t="shared" si="5"/>
        <v>ไม่มีจุดแข็ง</v>
      </c>
      <c r="Q18" s="167">
        <f t="shared" si="6"/>
        <v>44</v>
      </c>
      <c r="R18" s="166">
        <f t="shared" si="7"/>
        <v>44</v>
      </c>
      <c r="S18" s="170" t="str">
        <f t="shared" si="8"/>
        <v>ปกติ</v>
      </c>
    </row>
    <row r="19" spans="1:31" s="13" customFormat="1" ht="18" customHeight="1">
      <c r="A19" s="184" t="s">
        <v>81</v>
      </c>
      <c r="B19" s="185">
        <f>input1!B19</f>
        <v>31</v>
      </c>
      <c r="C19" s="4" t="str">
        <f>input1!C19</f>
        <v>01164</v>
      </c>
      <c r="D19" s="5" t="str">
        <f>input1!D19</f>
        <v>เด็กหญิงดรุณี  แซ่ฉั่ว</v>
      </c>
      <c r="E19" s="6">
        <f>input1!E19</f>
        <v>2</v>
      </c>
      <c r="F19" s="69" t="str">
        <f t="shared" si="0"/>
        <v>หญิง</v>
      </c>
      <c r="G19" s="144">
        <f>input1!AF19</f>
        <v>5</v>
      </c>
      <c r="H19" s="153" t="str">
        <f t="shared" si="1"/>
        <v>ปกติ</v>
      </c>
      <c r="I19" s="154">
        <f>input1!AI19</f>
        <v>6</v>
      </c>
      <c r="J19" s="153" t="str">
        <f t="shared" si="2"/>
        <v>ปกติ</v>
      </c>
      <c r="K19" s="155">
        <f>input1!AM19</f>
        <v>7</v>
      </c>
      <c r="L19" s="153" t="str">
        <f t="shared" si="3"/>
        <v>ปกติ</v>
      </c>
      <c r="M19" s="156">
        <f>input1!AQ19</f>
        <v>11</v>
      </c>
      <c r="N19" s="153" t="str">
        <f t="shared" si="4"/>
        <v>เสี่ยง/มีปัญหา</v>
      </c>
      <c r="O19" s="155">
        <f>input1!AS19</f>
        <v>14</v>
      </c>
      <c r="P19" s="157" t="str">
        <f t="shared" si="5"/>
        <v>มีจุดแข็ง</v>
      </c>
      <c r="Q19" s="158">
        <f t="shared" si="6"/>
        <v>43</v>
      </c>
      <c r="R19" s="156">
        <f t="shared" si="7"/>
        <v>43</v>
      </c>
      <c r="S19" s="159" t="str">
        <f t="shared" si="8"/>
        <v>ปกติ</v>
      </c>
    </row>
    <row r="20" spans="1:31" s="13" customFormat="1" ht="18" customHeight="1">
      <c r="A20" s="139" t="s">
        <v>29</v>
      </c>
      <c r="B20" s="185">
        <f>input1!B20</f>
        <v>31</v>
      </c>
      <c r="C20" s="4" t="str">
        <f>input1!C20</f>
        <v>01165</v>
      </c>
      <c r="D20" s="5" t="str">
        <f>input1!D20</f>
        <v>เด็กหญิงเนปุ้ยพิว  ไม่มีนามสกุล</v>
      </c>
      <c r="E20" s="6">
        <f>input1!E20</f>
        <v>2</v>
      </c>
      <c r="F20" s="64" t="str">
        <f t="shared" si="0"/>
        <v>หญิง</v>
      </c>
      <c r="G20" s="150">
        <f>input1!AF20</f>
        <v>9</v>
      </c>
      <c r="H20" s="153" t="str">
        <f t="shared" si="1"/>
        <v>ปกติ</v>
      </c>
      <c r="I20" s="160">
        <f>input1!AI20</f>
        <v>9</v>
      </c>
      <c r="J20" s="153" t="str">
        <f t="shared" si="2"/>
        <v>ปกติ</v>
      </c>
      <c r="K20" s="161">
        <f>input1!AM20</f>
        <v>13</v>
      </c>
      <c r="L20" s="153" t="str">
        <f t="shared" si="3"/>
        <v>เสี่ยง/มีปัญหา</v>
      </c>
      <c r="M20" s="162">
        <f>input1!AQ20</f>
        <v>6</v>
      </c>
      <c r="N20" s="153" t="str">
        <f t="shared" si="4"/>
        <v>ปกติ</v>
      </c>
      <c r="O20" s="161">
        <f>input1!AS20</f>
        <v>10</v>
      </c>
      <c r="P20" s="157" t="str">
        <f t="shared" si="5"/>
        <v>ไม่มีจุดแข็ง</v>
      </c>
      <c r="Q20" s="163">
        <f t="shared" si="6"/>
        <v>47</v>
      </c>
      <c r="R20" s="162">
        <f t="shared" si="7"/>
        <v>47</v>
      </c>
      <c r="S20" s="159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>
      <c r="A21" s="140" t="s">
        <v>30</v>
      </c>
      <c r="B21" s="185">
        <f>input1!B21</f>
        <v>31</v>
      </c>
      <c r="C21" s="4" t="str">
        <f>input1!C21</f>
        <v>01166</v>
      </c>
      <c r="D21" s="5" t="str">
        <f>input1!D21</f>
        <v>เด็กหญิงบัณฑิ  ตาคะใจ</v>
      </c>
      <c r="E21" s="6">
        <f>input1!E21</f>
        <v>2</v>
      </c>
      <c r="F21" s="64" t="str">
        <f t="shared" si="0"/>
        <v>หญิง</v>
      </c>
      <c r="G21" s="150">
        <f>input1!AF21</f>
        <v>10</v>
      </c>
      <c r="H21" s="153" t="str">
        <f t="shared" si="1"/>
        <v>ปกติ</v>
      </c>
      <c r="I21" s="160">
        <f>input1!AI21</f>
        <v>9</v>
      </c>
      <c r="J21" s="153" t="str">
        <f t="shared" si="2"/>
        <v>ปกติ</v>
      </c>
      <c r="K21" s="161">
        <f>input1!AM21</f>
        <v>9</v>
      </c>
      <c r="L21" s="153" t="str">
        <f t="shared" si="3"/>
        <v>ปกติ</v>
      </c>
      <c r="M21" s="162">
        <f>input1!AQ21</f>
        <v>9</v>
      </c>
      <c r="N21" s="153" t="str">
        <f t="shared" si="4"/>
        <v>ปกติ</v>
      </c>
      <c r="O21" s="161">
        <f>input1!AS21</f>
        <v>10</v>
      </c>
      <c r="P21" s="157" t="str">
        <f t="shared" si="5"/>
        <v>ไม่มีจุดแข็ง</v>
      </c>
      <c r="Q21" s="163">
        <f t="shared" si="6"/>
        <v>47</v>
      </c>
      <c r="R21" s="162">
        <f t="shared" si="7"/>
        <v>47</v>
      </c>
      <c r="S21" s="159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>
      <c r="A22" s="138" t="s">
        <v>31</v>
      </c>
      <c r="B22" s="185">
        <f>input1!B22</f>
        <v>31</v>
      </c>
      <c r="C22" s="4" t="str">
        <f>input1!C22</f>
        <v>01167</v>
      </c>
      <c r="D22" s="5" t="str">
        <f>input1!D22</f>
        <v>เด็กหญิงผกามาศ  พรหมอุทัย</v>
      </c>
      <c r="E22" s="6">
        <f>input1!E22</f>
        <v>2</v>
      </c>
      <c r="F22" s="64" t="str">
        <f t="shared" si="0"/>
        <v>หญิง</v>
      </c>
      <c r="G22" s="150">
        <f>input1!AF22</f>
        <v>7</v>
      </c>
      <c r="H22" s="153" t="str">
        <f t="shared" si="1"/>
        <v>ปกติ</v>
      </c>
      <c r="I22" s="160">
        <f>input1!AI22</f>
        <v>7</v>
      </c>
      <c r="J22" s="153" t="str">
        <f t="shared" si="2"/>
        <v>ปกติ</v>
      </c>
      <c r="K22" s="161">
        <f>input1!AM22</f>
        <v>9</v>
      </c>
      <c r="L22" s="153" t="str">
        <f t="shared" si="3"/>
        <v>ปกติ</v>
      </c>
      <c r="M22" s="162">
        <f>input1!AQ22</f>
        <v>10</v>
      </c>
      <c r="N22" s="153" t="str">
        <f t="shared" si="4"/>
        <v>เสี่ยง/มีปัญหา</v>
      </c>
      <c r="O22" s="161">
        <f>input1!AS22</f>
        <v>10</v>
      </c>
      <c r="P22" s="157" t="str">
        <f t="shared" si="5"/>
        <v>ไม่มีจุดแข็ง</v>
      </c>
      <c r="Q22" s="163">
        <f t="shared" si="6"/>
        <v>43</v>
      </c>
      <c r="R22" s="162">
        <f t="shared" si="7"/>
        <v>43</v>
      </c>
      <c r="S22" s="159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>
      <c r="A23" s="141" t="s">
        <v>56</v>
      </c>
      <c r="B23" s="186">
        <f>input1!B23</f>
        <v>31</v>
      </c>
      <c r="C23" s="55" t="str">
        <f>input1!C23</f>
        <v>01169</v>
      </c>
      <c r="D23" s="56" t="str">
        <f>input1!D23</f>
        <v>เด็กหญิงพัชริดา  ยงเยื้องพันธ์</v>
      </c>
      <c r="E23" s="57">
        <f>input1!E23</f>
        <v>2</v>
      </c>
      <c r="F23" s="66" t="str">
        <f t="shared" si="0"/>
        <v>หญิง</v>
      </c>
      <c r="G23" s="151">
        <f>input1!AF23</f>
        <v>7</v>
      </c>
      <c r="H23" s="168" t="str">
        <f t="shared" si="1"/>
        <v>ปกติ</v>
      </c>
      <c r="I23" s="164">
        <f>input1!AI23</f>
        <v>7</v>
      </c>
      <c r="J23" s="168" t="str">
        <f t="shared" si="2"/>
        <v>ปกติ</v>
      </c>
      <c r="K23" s="165">
        <f>input1!AM23</f>
        <v>8</v>
      </c>
      <c r="L23" s="168" t="str">
        <f t="shared" si="3"/>
        <v>ปกติ</v>
      </c>
      <c r="M23" s="166">
        <f>input1!AQ23</f>
        <v>7</v>
      </c>
      <c r="N23" s="168" t="str">
        <f t="shared" si="4"/>
        <v>ปกติ</v>
      </c>
      <c r="O23" s="165">
        <f>input1!AS23</f>
        <v>12</v>
      </c>
      <c r="P23" s="169" t="str">
        <f t="shared" si="5"/>
        <v>มีจุดแข็ง</v>
      </c>
      <c r="Q23" s="167">
        <f t="shared" si="6"/>
        <v>41</v>
      </c>
      <c r="R23" s="166">
        <f t="shared" si="7"/>
        <v>41</v>
      </c>
      <c r="S23" s="170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>
      <c r="A24" s="239" t="s">
        <v>57</v>
      </c>
      <c r="B24" s="240">
        <f>input1!B24</f>
        <v>31</v>
      </c>
      <c r="C24" s="190" t="str">
        <f>input1!C24</f>
        <v>01170</v>
      </c>
      <c r="D24" s="191" t="str">
        <f>input1!D24</f>
        <v>เด็กหญิงพิมชนก  ธงชัย</v>
      </c>
      <c r="E24" s="241">
        <f>input1!E24</f>
        <v>2</v>
      </c>
      <c r="F24" s="62" t="str">
        <f t="shared" si="0"/>
        <v>หญิง</v>
      </c>
      <c r="G24" s="242">
        <f>input1!AF24</f>
        <v>6</v>
      </c>
      <c r="H24" s="243" t="str">
        <f t="shared" si="1"/>
        <v>ปกติ</v>
      </c>
      <c r="I24" s="244">
        <f>input1!AI24</f>
        <v>8</v>
      </c>
      <c r="J24" s="243" t="str">
        <f t="shared" si="2"/>
        <v>ปกติ</v>
      </c>
      <c r="K24" s="171">
        <f>input1!AM24</f>
        <v>8</v>
      </c>
      <c r="L24" s="243" t="str">
        <f t="shared" si="3"/>
        <v>ปกติ</v>
      </c>
      <c r="M24" s="245">
        <f>input1!AQ24</f>
        <v>6</v>
      </c>
      <c r="N24" s="243" t="str">
        <f t="shared" si="4"/>
        <v>ปกติ</v>
      </c>
      <c r="O24" s="171">
        <f>input1!AS24</f>
        <v>13</v>
      </c>
      <c r="P24" s="246" t="str">
        <f t="shared" si="5"/>
        <v>มีจุดแข็ง</v>
      </c>
      <c r="Q24" s="247">
        <f t="shared" si="6"/>
        <v>41</v>
      </c>
      <c r="R24" s="245">
        <f t="shared" si="7"/>
        <v>41</v>
      </c>
      <c r="S24" s="248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>
      <c r="A25" s="184" t="s">
        <v>58</v>
      </c>
      <c r="B25" s="185">
        <f>input1!B25</f>
        <v>31</v>
      </c>
      <c r="C25" s="4" t="str">
        <f>input1!C25</f>
        <v>01171</v>
      </c>
      <c r="D25" s="5" t="str">
        <f>input1!D25</f>
        <v>เด็กหญิงเมธาวี  พองผาลา</v>
      </c>
      <c r="E25" s="6">
        <f>input1!E25</f>
        <v>2</v>
      </c>
      <c r="F25" s="64" t="str">
        <f t="shared" si="0"/>
        <v>หญิง</v>
      </c>
      <c r="G25" s="150">
        <f>input1!AF25</f>
        <v>5</v>
      </c>
      <c r="H25" s="153" t="str">
        <f t="shared" si="1"/>
        <v>ปกติ</v>
      </c>
      <c r="I25" s="160">
        <f>input1!AI25</f>
        <v>6</v>
      </c>
      <c r="J25" s="153" t="str">
        <f t="shared" si="2"/>
        <v>ปกติ</v>
      </c>
      <c r="K25" s="161">
        <f>input1!AM25</f>
        <v>7</v>
      </c>
      <c r="L25" s="153" t="str">
        <f t="shared" si="3"/>
        <v>ปกติ</v>
      </c>
      <c r="M25" s="162">
        <f>input1!AQ25</f>
        <v>6</v>
      </c>
      <c r="N25" s="153" t="str">
        <f t="shared" si="4"/>
        <v>ปกติ</v>
      </c>
      <c r="O25" s="161">
        <f>input1!AS25</f>
        <v>13</v>
      </c>
      <c r="P25" s="157" t="str">
        <f t="shared" si="5"/>
        <v>มีจุดแข็ง</v>
      </c>
      <c r="Q25" s="163">
        <f t="shared" si="6"/>
        <v>37</v>
      </c>
      <c r="R25" s="162">
        <f t="shared" si="7"/>
        <v>37</v>
      </c>
      <c r="S25" s="159" t="str">
        <f t="shared" si="8"/>
        <v>ปกติ</v>
      </c>
    </row>
    <row r="26" spans="1:31" s="13" customFormat="1" ht="18" customHeight="1">
      <c r="A26" s="184" t="s">
        <v>59</v>
      </c>
      <c r="B26" s="185">
        <f>input1!B26</f>
        <v>31</v>
      </c>
      <c r="C26" s="4" t="str">
        <f>input1!C26</f>
        <v>01172</v>
      </c>
      <c r="D26" s="5" t="str">
        <f>input1!D26</f>
        <v>เด็กหญิงยุพิน  พิมพ์สระเกตุ</v>
      </c>
      <c r="E26" s="6">
        <f>input1!E26</f>
        <v>2</v>
      </c>
      <c r="F26" s="64" t="str">
        <f t="shared" si="0"/>
        <v>หญิง</v>
      </c>
      <c r="G26" s="150">
        <f>input1!AF26</f>
        <v>7</v>
      </c>
      <c r="H26" s="153" t="str">
        <f t="shared" si="1"/>
        <v>ปกติ</v>
      </c>
      <c r="I26" s="160">
        <f>input1!AI26</f>
        <v>9</v>
      </c>
      <c r="J26" s="153" t="str">
        <f t="shared" si="2"/>
        <v>ปกติ</v>
      </c>
      <c r="K26" s="161">
        <f>input1!AM26</f>
        <v>7</v>
      </c>
      <c r="L26" s="153" t="str">
        <f t="shared" si="3"/>
        <v>ปกติ</v>
      </c>
      <c r="M26" s="162">
        <f>input1!AQ26</f>
        <v>10</v>
      </c>
      <c r="N26" s="153" t="str">
        <f t="shared" si="4"/>
        <v>เสี่ยง/มีปัญหา</v>
      </c>
      <c r="O26" s="161">
        <f>input1!AS26</f>
        <v>11</v>
      </c>
      <c r="P26" s="157" t="str">
        <f t="shared" si="5"/>
        <v>มีจุดแข็ง</v>
      </c>
      <c r="Q26" s="163">
        <f t="shared" si="6"/>
        <v>44</v>
      </c>
      <c r="R26" s="162">
        <f t="shared" si="7"/>
        <v>44</v>
      </c>
      <c r="S26" s="159" t="str">
        <f t="shared" si="8"/>
        <v>ปกติ</v>
      </c>
    </row>
    <row r="27" spans="1:31" s="13" customFormat="1" ht="18" customHeight="1">
      <c r="A27" s="184" t="s">
        <v>0</v>
      </c>
      <c r="B27" s="185">
        <f>input1!B27</f>
        <v>31</v>
      </c>
      <c r="C27" s="4" t="str">
        <f>input1!C27</f>
        <v>01174</v>
      </c>
      <c r="D27" s="5" t="str">
        <f>input1!D27</f>
        <v>เด็กหญิงลลิตา  ทับทิมศรี</v>
      </c>
      <c r="E27" s="6">
        <f>input1!E27</f>
        <v>2</v>
      </c>
      <c r="F27" s="64" t="str">
        <f t="shared" ref="F27:F30" si="9">IF(E27=1,"ชาย",IF(E27=2,"หญิง","-"))</f>
        <v>หญิง</v>
      </c>
      <c r="G27" s="150">
        <f>input1!AF27</f>
        <v>10</v>
      </c>
      <c r="H27" s="153" t="str">
        <f t="shared" ref="H27:H30" si="10">IF(G27&gt;10,"เสี่ยง/มีปัญหา","ปกติ")</f>
        <v>ปกติ</v>
      </c>
      <c r="I27" s="160">
        <f>input1!AI27</f>
        <v>12</v>
      </c>
      <c r="J27" s="153" t="str">
        <f t="shared" ref="J27:J30" si="11">IF(I27&gt;9,"เสี่ยง/มีปัญหา","ปกติ")</f>
        <v>เสี่ยง/มีปัญหา</v>
      </c>
      <c r="K27" s="161">
        <f>input1!AM27</f>
        <v>10</v>
      </c>
      <c r="L27" s="153" t="str">
        <f t="shared" ref="L27:L30" si="12">IF(K27&gt;10,"เสี่ยง/มีปัญหา","ปกติ")</f>
        <v>ปกติ</v>
      </c>
      <c r="M27" s="162">
        <f>input1!AQ27</f>
        <v>9</v>
      </c>
      <c r="N27" s="153" t="str">
        <f t="shared" ref="N27:N30" si="13">IF(M27&gt;9,"เสี่ยง/มีปัญหา","ปกติ")</f>
        <v>ปกติ</v>
      </c>
      <c r="O27" s="161">
        <f>input1!AS27</f>
        <v>7</v>
      </c>
      <c r="P27" s="157" t="str">
        <f t="shared" ref="P27:P30" si="14">IF(O27&gt;10,"มีจุดแข็ง","ไม่มีจุดแข็ง")</f>
        <v>ไม่มีจุดแข็ง</v>
      </c>
      <c r="Q27" s="163">
        <f t="shared" ref="Q27:Q30" si="15">G27+I27+K27+M27+O27</f>
        <v>48</v>
      </c>
      <c r="R27" s="162">
        <f t="shared" ref="R27:R30" si="16">IF(Q27&lt;1,"-",Q27)</f>
        <v>48</v>
      </c>
      <c r="S27" s="159" t="str">
        <f t="shared" ref="S27:S30" si="17">IF(R27&gt;48,"เสี่ยง/มีปัญหา","ปกติ")</f>
        <v>ปกติ</v>
      </c>
    </row>
    <row r="28" spans="1:31" s="13" customFormat="1" ht="18" customHeight="1" thickBot="1">
      <c r="A28" s="187" t="s">
        <v>1</v>
      </c>
      <c r="B28" s="249">
        <f>input1!B28</f>
        <v>31</v>
      </c>
      <c r="C28" s="55" t="str">
        <f>input1!C28</f>
        <v>01175</v>
      </c>
      <c r="D28" s="56" t="str">
        <f>input1!D28</f>
        <v>เด็กหญิงวรรณิษา  วงษ์จ่า</v>
      </c>
      <c r="E28" s="57">
        <f>input1!E28</f>
        <v>2</v>
      </c>
      <c r="F28" s="66" t="str">
        <f t="shared" si="9"/>
        <v>หญิง</v>
      </c>
      <c r="G28" s="151">
        <f>input1!AF28</f>
        <v>7</v>
      </c>
      <c r="H28" s="250" t="str">
        <f t="shared" si="10"/>
        <v>ปกติ</v>
      </c>
      <c r="I28" s="164">
        <f>input1!AI28</f>
        <v>6</v>
      </c>
      <c r="J28" s="250" t="str">
        <f t="shared" si="11"/>
        <v>ปกติ</v>
      </c>
      <c r="K28" s="165">
        <f>input1!AM28</f>
        <v>7</v>
      </c>
      <c r="L28" s="250" t="str">
        <f t="shared" si="12"/>
        <v>ปกติ</v>
      </c>
      <c r="M28" s="166">
        <f>input1!AQ28</f>
        <v>6</v>
      </c>
      <c r="N28" s="250" t="str">
        <f t="shared" si="13"/>
        <v>ปกติ</v>
      </c>
      <c r="O28" s="165">
        <f>input1!AS28</f>
        <v>13</v>
      </c>
      <c r="P28" s="251" t="str">
        <f t="shared" si="14"/>
        <v>มีจุดแข็ง</v>
      </c>
      <c r="Q28" s="167">
        <f t="shared" si="15"/>
        <v>39</v>
      </c>
      <c r="R28" s="166">
        <f t="shared" si="16"/>
        <v>39</v>
      </c>
      <c r="S28" s="252" t="str">
        <f t="shared" si="17"/>
        <v>ปกติ</v>
      </c>
    </row>
    <row r="29" spans="1:31" s="13" customFormat="1" ht="18" customHeight="1">
      <c r="A29" s="238" t="s">
        <v>2</v>
      </c>
      <c r="B29" s="185">
        <f>input1!B29</f>
        <v>31</v>
      </c>
      <c r="C29" s="4" t="str">
        <f>input1!C29</f>
        <v>01176</v>
      </c>
      <c r="D29" s="5" t="str">
        <f>input1!D29</f>
        <v>เด็กหญิงวราภรณ์  สมโภชน์</v>
      </c>
      <c r="E29" s="6">
        <f>input1!E29</f>
        <v>2</v>
      </c>
      <c r="F29" s="69" t="str">
        <f t="shared" si="9"/>
        <v>หญิง</v>
      </c>
      <c r="G29" s="144">
        <f>input1!AF29</f>
        <v>5</v>
      </c>
      <c r="H29" s="153" t="str">
        <f t="shared" si="10"/>
        <v>ปกติ</v>
      </c>
      <c r="I29" s="154">
        <f>input1!AI29</f>
        <v>6</v>
      </c>
      <c r="J29" s="153" t="str">
        <f t="shared" si="11"/>
        <v>ปกติ</v>
      </c>
      <c r="K29" s="155">
        <f>input1!AM29</f>
        <v>7</v>
      </c>
      <c r="L29" s="153" t="str">
        <f t="shared" si="12"/>
        <v>ปกติ</v>
      </c>
      <c r="M29" s="156">
        <f>input1!AQ29</f>
        <v>8</v>
      </c>
      <c r="N29" s="153" t="str">
        <f t="shared" si="13"/>
        <v>ปกติ</v>
      </c>
      <c r="O29" s="155">
        <f>input1!AS29</f>
        <v>10</v>
      </c>
      <c r="P29" s="157" t="str">
        <f t="shared" si="14"/>
        <v>ไม่มีจุดแข็ง</v>
      </c>
      <c r="Q29" s="158">
        <f t="shared" si="15"/>
        <v>36</v>
      </c>
      <c r="R29" s="156">
        <f t="shared" si="16"/>
        <v>36</v>
      </c>
      <c r="S29" s="159" t="str">
        <f t="shared" si="17"/>
        <v>ปกติ</v>
      </c>
    </row>
    <row r="30" spans="1:31" s="13" customFormat="1" ht="18" customHeight="1">
      <c r="A30" s="184" t="s">
        <v>3</v>
      </c>
      <c r="B30" s="185">
        <f>input1!B30</f>
        <v>31</v>
      </c>
      <c r="C30" s="4" t="str">
        <f>input1!C30</f>
        <v>01177</v>
      </c>
      <c r="D30" s="5" t="str">
        <f>input1!D30</f>
        <v>เด็กหญิงวิกานดา  ปรายยอดประเสริฐ</v>
      </c>
      <c r="E30" s="6">
        <f>input1!E30</f>
        <v>2</v>
      </c>
      <c r="F30" s="64" t="str">
        <f t="shared" si="9"/>
        <v>หญิง</v>
      </c>
      <c r="G30" s="150">
        <f>input1!AF30</f>
        <v>9</v>
      </c>
      <c r="H30" s="153" t="str">
        <f t="shared" si="10"/>
        <v>ปกติ</v>
      </c>
      <c r="I30" s="160">
        <f>input1!AI30</f>
        <v>7</v>
      </c>
      <c r="J30" s="153" t="str">
        <f t="shared" si="11"/>
        <v>ปกติ</v>
      </c>
      <c r="K30" s="161">
        <f>input1!AM30</f>
        <v>9</v>
      </c>
      <c r="L30" s="153" t="str">
        <f t="shared" si="12"/>
        <v>ปกติ</v>
      </c>
      <c r="M30" s="162">
        <f>input1!AQ30</f>
        <v>7</v>
      </c>
      <c r="N30" s="153" t="str">
        <f t="shared" si="13"/>
        <v>ปกติ</v>
      </c>
      <c r="O30" s="161">
        <f>input1!AS30</f>
        <v>10</v>
      </c>
      <c r="P30" s="157" t="str">
        <f t="shared" si="14"/>
        <v>ไม่มีจุดแข็ง</v>
      </c>
      <c r="Q30" s="163">
        <f t="shared" si="15"/>
        <v>42</v>
      </c>
      <c r="R30" s="162">
        <f t="shared" si="16"/>
        <v>42</v>
      </c>
      <c r="S30" s="159" t="str">
        <f t="shared" si="17"/>
        <v>ปกติ</v>
      </c>
    </row>
    <row r="31" spans="1:31" s="13" customFormat="1" ht="18" customHeight="1">
      <c r="A31" s="184" t="s">
        <v>4</v>
      </c>
      <c r="B31" s="185">
        <f>input1!B31</f>
        <v>31</v>
      </c>
      <c r="C31" s="4" t="str">
        <f>input1!C31</f>
        <v>01178</v>
      </c>
      <c r="D31" s="5" t="str">
        <f>input1!D31</f>
        <v>เด็กหญิงศศิวิมล  ข่มพัด</v>
      </c>
      <c r="E31" s="6">
        <f>input1!E31</f>
        <v>2</v>
      </c>
      <c r="F31" s="64" t="str">
        <f t="shared" ref="F31" si="18">IF(E31=1,"ชาย",IF(E31=2,"หญิง","-"))</f>
        <v>หญิง</v>
      </c>
      <c r="G31" s="150">
        <f>input1!AF31</f>
        <v>10</v>
      </c>
      <c r="H31" s="153" t="str">
        <f t="shared" ref="H31" si="19">IF(G31&gt;10,"เสี่ยง/มีปัญหา","ปกติ")</f>
        <v>ปกติ</v>
      </c>
      <c r="I31" s="160">
        <f>input1!AI31</f>
        <v>9</v>
      </c>
      <c r="J31" s="153" t="str">
        <f t="shared" ref="J31" si="20">IF(I31&gt;9,"เสี่ยง/มีปัญหา","ปกติ")</f>
        <v>ปกติ</v>
      </c>
      <c r="K31" s="161">
        <f>input1!AM31</f>
        <v>11</v>
      </c>
      <c r="L31" s="153" t="str">
        <f t="shared" ref="L31" si="21">IF(K31&gt;10,"เสี่ยง/มีปัญหา","ปกติ")</f>
        <v>เสี่ยง/มีปัญหา</v>
      </c>
      <c r="M31" s="162">
        <f>input1!AQ31</f>
        <v>10</v>
      </c>
      <c r="N31" s="153" t="str">
        <f t="shared" ref="N31" si="22">IF(M31&gt;9,"เสี่ยง/มีปัญหา","ปกติ")</f>
        <v>เสี่ยง/มีปัญหา</v>
      </c>
      <c r="O31" s="161">
        <f>input1!AS31</f>
        <v>8</v>
      </c>
      <c r="P31" s="157" t="str">
        <f t="shared" ref="P31" si="23">IF(O31&gt;10,"มีจุดแข็ง","ไม่มีจุดแข็ง")</f>
        <v>ไม่มีจุดแข็ง</v>
      </c>
      <c r="Q31" s="163">
        <f t="shared" ref="Q31" si="24">G31+I31+K31+M31+O31</f>
        <v>48</v>
      </c>
      <c r="R31" s="162">
        <f t="shared" ref="R31" si="25">IF(Q31&lt;1,"-",Q31)</f>
        <v>48</v>
      </c>
      <c r="S31" s="159" t="str">
        <f t="shared" ref="S31" si="26">IF(R31&gt;48,"เสี่ยง/มีปัญหา","ปกติ")</f>
        <v>ปกติ</v>
      </c>
    </row>
    <row r="32" spans="1:31" s="13" customFormat="1" ht="18" customHeight="1">
      <c r="A32" s="184" t="s">
        <v>5</v>
      </c>
      <c r="B32" s="185">
        <f>input1!B32</f>
        <v>31</v>
      </c>
      <c r="C32" s="4" t="str">
        <f>input1!C32</f>
        <v>01179</v>
      </c>
      <c r="D32" s="5" t="str">
        <f>input1!D32</f>
        <v>เด็กหญิงศุภรัตน์  ทองอ่อน</v>
      </c>
      <c r="E32" s="6">
        <f>input1!E32</f>
        <v>2</v>
      </c>
      <c r="F32" s="64" t="str">
        <f t="shared" ref="F32:F35" si="27">IF(E32=1,"ชาย",IF(E32=2,"หญิง","-"))</f>
        <v>หญิง</v>
      </c>
      <c r="G32" s="150">
        <f>input1!AF32</f>
        <v>7</v>
      </c>
      <c r="H32" s="153" t="str">
        <f t="shared" ref="H32:H35" si="28">IF(G32&gt;10,"เสี่ยง/มีปัญหา","ปกติ")</f>
        <v>ปกติ</v>
      </c>
      <c r="I32" s="160">
        <f>input1!AI32</f>
        <v>8</v>
      </c>
      <c r="J32" s="153" t="str">
        <f t="shared" ref="J32:J35" si="29">IF(I32&gt;9,"เสี่ยง/มีปัญหา","ปกติ")</f>
        <v>ปกติ</v>
      </c>
      <c r="K32" s="161">
        <f>input1!AM32</f>
        <v>10</v>
      </c>
      <c r="L32" s="153" t="str">
        <f t="shared" ref="L32:L35" si="30">IF(K32&gt;10,"เสี่ยง/มีปัญหา","ปกติ")</f>
        <v>ปกติ</v>
      </c>
      <c r="M32" s="162">
        <f>input1!AQ32</f>
        <v>6</v>
      </c>
      <c r="N32" s="153" t="str">
        <f t="shared" ref="N32:N35" si="31">IF(M32&gt;9,"เสี่ยง/มีปัญหา","ปกติ")</f>
        <v>ปกติ</v>
      </c>
      <c r="O32" s="161">
        <f>input1!AS32</f>
        <v>12</v>
      </c>
      <c r="P32" s="157" t="str">
        <f t="shared" ref="P32:P35" si="32">IF(O32&gt;10,"มีจุดแข็ง","ไม่มีจุดแข็ง")</f>
        <v>มีจุดแข็ง</v>
      </c>
      <c r="Q32" s="163">
        <f t="shared" ref="Q32:Q35" si="33">G32+I32+K32+M32+O32</f>
        <v>43</v>
      </c>
      <c r="R32" s="162">
        <f t="shared" ref="R32:R35" si="34">IF(Q32&lt;1,"-",Q32)</f>
        <v>43</v>
      </c>
      <c r="S32" s="159" t="str">
        <f t="shared" ref="S32:S35" si="35">IF(R32&gt;48,"เสี่ยง/มีปัญหา","ปกติ")</f>
        <v>ปกติ</v>
      </c>
    </row>
    <row r="33" spans="1:19" s="13" customFormat="1" ht="18" customHeight="1">
      <c r="A33" s="184" t="s">
        <v>6</v>
      </c>
      <c r="B33" s="185">
        <f>input1!B33</f>
        <v>31</v>
      </c>
      <c r="C33" s="4" t="str">
        <f>input1!C33</f>
        <v>01180</v>
      </c>
      <c r="D33" s="5" t="str">
        <f>input1!D33</f>
        <v>เด็กหญิงอรพรรณ  เลาคำ</v>
      </c>
      <c r="E33" s="6">
        <f>input1!E33</f>
        <v>2</v>
      </c>
      <c r="F33" s="64" t="str">
        <f t="shared" si="27"/>
        <v>หญิง</v>
      </c>
      <c r="G33" s="150">
        <f>input1!AF33</f>
        <v>7</v>
      </c>
      <c r="H33" s="153" t="str">
        <f t="shared" si="28"/>
        <v>ปกติ</v>
      </c>
      <c r="I33" s="160">
        <f>input1!AI33</f>
        <v>10</v>
      </c>
      <c r="J33" s="153" t="str">
        <f t="shared" si="29"/>
        <v>เสี่ยง/มีปัญหา</v>
      </c>
      <c r="K33" s="161">
        <f>input1!AM33</f>
        <v>7</v>
      </c>
      <c r="L33" s="153" t="str">
        <f t="shared" si="30"/>
        <v>ปกติ</v>
      </c>
      <c r="M33" s="162">
        <f>input1!AQ33</f>
        <v>6</v>
      </c>
      <c r="N33" s="153" t="str">
        <f t="shared" si="31"/>
        <v>ปกติ</v>
      </c>
      <c r="O33" s="161">
        <f>input1!AS33</f>
        <v>11</v>
      </c>
      <c r="P33" s="157" t="str">
        <f t="shared" si="32"/>
        <v>มีจุดแข็ง</v>
      </c>
      <c r="Q33" s="163">
        <f t="shared" si="33"/>
        <v>41</v>
      </c>
      <c r="R33" s="162">
        <f t="shared" si="34"/>
        <v>41</v>
      </c>
      <c r="S33" s="159" t="str">
        <f t="shared" si="35"/>
        <v>ปกติ</v>
      </c>
    </row>
    <row r="34" spans="1:19" s="13" customFormat="1" ht="18" customHeight="1">
      <c r="A34" s="184" t="s">
        <v>7</v>
      </c>
      <c r="B34" s="185">
        <f>input1!B34</f>
        <v>31</v>
      </c>
      <c r="C34" s="4" t="str">
        <f>input1!C34</f>
        <v>01311</v>
      </c>
      <c r="D34" s="5" t="str">
        <f>input1!D34</f>
        <v>เด็กหญิงนลินี  พูกันแก้ว</v>
      </c>
      <c r="E34" s="6">
        <f>input1!E34</f>
        <v>2</v>
      </c>
      <c r="F34" s="64" t="str">
        <f t="shared" si="27"/>
        <v>หญิง</v>
      </c>
      <c r="G34" s="150">
        <f>input1!AF34</f>
        <v>8</v>
      </c>
      <c r="H34" s="153" t="str">
        <f t="shared" si="28"/>
        <v>ปกติ</v>
      </c>
      <c r="I34" s="160">
        <f>input1!AI34</f>
        <v>11</v>
      </c>
      <c r="J34" s="153" t="str">
        <f t="shared" si="29"/>
        <v>เสี่ยง/มีปัญหา</v>
      </c>
      <c r="K34" s="161">
        <f>input1!AM34</f>
        <v>10</v>
      </c>
      <c r="L34" s="153" t="str">
        <f t="shared" si="30"/>
        <v>ปกติ</v>
      </c>
      <c r="M34" s="162">
        <f>input1!AQ34</f>
        <v>9</v>
      </c>
      <c r="N34" s="153" t="str">
        <f t="shared" si="31"/>
        <v>ปกติ</v>
      </c>
      <c r="O34" s="161">
        <f>input1!AS34</f>
        <v>9</v>
      </c>
      <c r="P34" s="157" t="str">
        <f t="shared" si="32"/>
        <v>ไม่มีจุดแข็ง</v>
      </c>
      <c r="Q34" s="163">
        <f t="shared" si="33"/>
        <v>47</v>
      </c>
      <c r="R34" s="162">
        <f t="shared" si="34"/>
        <v>47</v>
      </c>
      <c r="S34" s="159" t="str">
        <f t="shared" si="35"/>
        <v>ปกติ</v>
      </c>
    </row>
    <row r="35" spans="1:19" s="13" customFormat="1" ht="18" customHeight="1">
      <c r="A35" s="184" t="s">
        <v>8</v>
      </c>
      <c r="B35" s="185">
        <f>input1!B35</f>
        <v>31</v>
      </c>
      <c r="C35" s="4">
        <f>input1!C35</f>
        <v>0</v>
      </c>
      <c r="D35" s="5" t="str">
        <f>input1!D35</f>
        <v>เด็กหญิงทรายแก้ว   ภูริบริบูรณ์</v>
      </c>
      <c r="E35" s="6">
        <f>input1!E35</f>
        <v>2</v>
      </c>
      <c r="F35" s="64" t="str">
        <f t="shared" si="27"/>
        <v>หญิง</v>
      </c>
      <c r="G35" s="150">
        <f>input1!AF35</f>
        <v>9</v>
      </c>
      <c r="H35" s="153" t="str">
        <f t="shared" si="28"/>
        <v>ปกติ</v>
      </c>
      <c r="I35" s="160">
        <f>input1!AI35</f>
        <v>8</v>
      </c>
      <c r="J35" s="153" t="str">
        <f t="shared" si="29"/>
        <v>ปกติ</v>
      </c>
      <c r="K35" s="161">
        <f>input1!AM35</f>
        <v>9</v>
      </c>
      <c r="L35" s="153" t="str">
        <f t="shared" si="30"/>
        <v>ปกติ</v>
      </c>
      <c r="M35" s="162">
        <f>input1!AQ35</f>
        <v>10</v>
      </c>
      <c r="N35" s="153" t="str">
        <f t="shared" si="31"/>
        <v>เสี่ยง/มีปัญหา</v>
      </c>
      <c r="O35" s="161">
        <f>input1!AS35</f>
        <v>8</v>
      </c>
      <c r="P35" s="157" t="str">
        <f t="shared" si="32"/>
        <v>ไม่มีจุดแข็ง</v>
      </c>
      <c r="Q35" s="163">
        <f t="shared" si="33"/>
        <v>44</v>
      </c>
      <c r="R35" s="162">
        <f t="shared" si="34"/>
        <v>44</v>
      </c>
      <c r="S35" s="159" t="str">
        <f t="shared" si="35"/>
        <v>ปกติ</v>
      </c>
    </row>
    <row r="37" spans="1:19" ht="21">
      <c r="C37" s="70" t="s">
        <v>47</v>
      </c>
      <c r="D37" s="70"/>
      <c r="E37" s="51"/>
      <c r="F37" s="71"/>
      <c r="G37" s="70"/>
      <c r="H37" s="70"/>
    </row>
    <row r="38" spans="1:19" ht="21">
      <c r="C38" s="51"/>
      <c r="D38" s="51" t="s">
        <v>48</v>
      </c>
      <c r="E38" s="51"/>
      <c r="F38" s="51" t="s">
        <v>48</v>
      </c>
      <c r="G38" s="51"/>
      <c r="H38" s="51"/>
    </row>
  </sheetData>
  <mergeCells count="3">
    <mergeCell ref="H1:S1"/>
    <mergeCell ref="A1:F1"/>
    <mergeCell ref="A2:F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8" orientation="landscape" horizontalDpi="360" verticalDpi="36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37"/>
  <sheetViews>
    <sheetView view="pageBreakPreview" zoomScaleNormal="100" zoomScaleSheetLayoutView="100" workbookViewId="0">
      <selection activeCell="D39" sqref="D39"/>
    </sheetView>
  </sheetViews>
  <sheetFormatPr defaultRowHeight="20.25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hidden="1" customWidth="1"/>
    <col min="8" max="8" width="13.5703125" style="2" customWidth="1"/>
    <col min="9" max="9" width="4.42578125" style="2" hidden="1" customWidth="1"/>
    <col min="10" max="10" width="14.42578125" style="2" customWidth="1"/>
    <col min="11" max="11" width="4.42578125" style="2" hidden="1" customWidth="1"/>
    <col min="12" max="12" width="13.5703125" style="2" customWidth="1"/>
    <col min="13" max="13" width="4.42578125" style="2" hidden="1" customWidth="1"/>
    <col min="14" max="14" width="13.5703125" style="2" customWidth="1"/>
    <col min="15" max="15" width="4.42578125" style="2" hidden="1" customWidth="1"/>
    <col min="16" max="16" width="13.5703125" style="2" customWidth="1"/>
    <col min="17" max="17" width="0.140625" style="2" hidden="1" customWidth="1"/>
    <col min="18" max="18" width="4" style="2" hidden="1" customWidth="1"/>
    <col min="19" max="19" width="14.28515625" style="2" customWidth="1"/>
    <col min="20" max="16384" width="9.140625" style="2"/>
  </cols>
  <sheetData>
    <row r="1" spans="1:19" ht="21.75" customHeight="1" thickBot="1">
      <c r="A1" s="253" t="s">
        <v>26</v>
      </c>
      <c r="B1" s="254"/>
      <c r="C1" s="254"/>
      <c r="D1" s="254"/>
      <c r="E1" s="254"/>
      <c r="F1" s="255"/>
      <c r="H1" s="253" t="s">
        <v>63</v>
      </c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5"/>
    </row>
    <row r="2" spans="1:19" ht="22.5" customHeight="1" thickBot="1">
      <c r="A2" s="253" t="s">
        <v>150</v>
      </c>
      <c r="B2" s="254"/>
      <c r="C2" s="254"/>
      <c r="D2" s="254"/>
      <c r="E2" s="254"/>
      <c r="F2" s="255"/>
      <c r="H2" s="142" t="s">
        <v>37</v>
      </c>
      <c r="I2" s="51"/>
      <c r="J2" s="142" t="s">
        <v>38</v>
      </c>
      <c r="K2" s="51"/>
      <c r="L2" s="142" t="s">
        <v>39</v>
      </c>
      <c r="M2" s="51"/>
      <c r="N2" s="142" t="s">
        <v>40</v>
      </c>
      <c r="O2" s="51"/>
      <c r="P2" s="142" t="s">
        <v>41</v>
      </c>
      <c r="Q2" s="51"/>
      <c r="R2" s="51"/>
      <c r="S2" s="142" t="s">
        <v>42</v>
      </c>
    </row>
    <row r="3" spans="1:19" ht="21.75" thickBot="1">
      <c r="A3" s="182" t="s">
        <v>21</v>
      </c>
      <c r="B3" s="183" t="s">
        <v>20</v>
      </c>
      <c r="C3" s="1" t="s">
        <v>22</v>
      </c>
      <c r="D3" s="3" t="s">
        <v>23</v>
      </c>
      <c r="E3" s="1" t="s">
        <v>24</v>
      </c>
      <c r="F3" s="58" t="s">
        <v>24</v>
      </c>
      <c r="G3" s="143" t="s">
        <v>35</v>
      </c>
      <c r="H3" s="3" t="s">
        <v>36</v>
      </c>
      <c r="I3" s="52" t="s">
        <v>35</v>
      </c>
      <c r="J3" s="54" t="s">
        <v>36</v>
      </c>
      <c r="K3" s="60" t="s">
        <v>35</v>
      </c>
      <c r="L3" s="59" t="s">
        <v>36</v>
      </c>
      <c r="M3" s="143" t="s">
        <v>35</v>
      </c>
      <c r="N3" s="3" t="s">
        <v>36</v>
      </c>
      <c r="O3" s="60" t="s">
        <v>35</v>
      </c>
      <c r="P3" s="53" t="s">
        <v>36</v>
      </c>
      <c r="Q3" s="61"/>
      <c r="R3" s="143" t="s">
        <v>35</v>
      </c>
      <c r="S3" s="3" t="s">
        <v>36</v>
      </c>
    </row>
    <row r="4" spans="1:19" s="13" customFormat="1" ht="18" customHeight="1">
      <c r="A4" s="184" t="s">
        <v>66</v>
      </c>
      <c r="B4" s="185">
        <f>input1!B4</f>
        <v>31</v>
      </c>
      <c r="C4" s="4" t="str">
        <f>input1!C4</f>
        <v>01144</v>
      </c>
      <c r="D4" s="5" t="str">
        <f>input1!D4</f>
        <v>เด็กชายเจมส์พล  ศรีอินทร์</v>
      </c>
      <c r="E4" s="6">
        <f>input1!E4</f>
        <v>1</v>
      </c>
      <c r="F4" s="62" t="str">
        <f>IF(E4=1,"ชาย",IF(E4=2,"หญิง","-"))</f>
        <v>ชาย</v>
      </c>
      <c r="G4" s="63">
        <f>input2!AF4</f>
        <v>6</v>
      </c>
      <c r="H4" s="153" t="str">
        <f>IF(G4&gt;10,"เสี่ยง/มีปัญหา","ปกติ")</f>
        <v>ปกติ</v>
      </c>
      <c r="I4" s="156">
        <f>input2!AI4</f>
        <v>8</v>
      </c>
      <c r="J4" s="153" t="str">
        <f>IF(I4&gt;9,"เสี่ยง/มีปัญหา","ปกติ")</f>
        <v>ปกติ</v>
      </c>
      <c r="K4" s="171">
        <f>input2!AM4</f>
        <v>9</v>
      </c>
      <c r="L4" s="153" t="str">
        <f>IF(K4&gt;10,"เสี่ยง/มีปัญหา","ปกติ")</f>
        <v>ปกติ</v>
      </c>
      <c r="M4" s="154">
        <f>input2!AQ4</f>
        <v>7</v>
      </c>
      <c r="N4" s="153" t="str">
        <f>IF(M4&gt;9,"เสี่ยง/มีปัญหา","ปกติ")</f>
        <v>ปกติ</v>
      </c>
      <c r="O4" s="155">
        <f>input2!AS4</f>
        <v>11</v>
      </c>
      <c r="P4" s="157" t="str">
        <f>IF(O4&gt;10,"มีจุดแข็ง","ไม่มีจุดแข็ง")</f>
        <v>มีจุดแข็ง</v>
      </c>
      <c r="Q4" s="158">
        <f>G4+I4+K4+M4+O4</f>
        <v>41</v>
      </c>
      <c r="R4" s="156">
        <f>IF(Q4&lt;1,"-",Q4)</f>
        <v>41</v>
      </c>
      <c r="S4" s="159" t="str">
        <f>IF(R4&gt;48,"เสี่ยง/มีปัญหา","ปกติ")</f>
        <v>ปกติ</v>
      </c>
    </row>
    <row r="5" spans="1:19" s="13" customFormat="1" ht="18" customHeight="1">
      <c r="A5" s="139" t="s">
        <v>67</v>
      </c>
      <c r="B5" s="185">
        <f>input1!B5</f>
        <v>31</v>
      </c>
      <c r="C5" s="4" t="str">
        <f>input1!C5</f>
        <v>01146</v>
      </c>
      <c r="D5" s="5" t="str">
        <f>input1!D5</f>
        <v>เด็กชายธนวัฒน์  พันธ์เกตุกิจ</v>
      </c>
      <c r="E5" s="6">
        <f>input1!E5</f>
        <v>1</v>
      </c>
      <c r="F5" s="64" t="str">
        <f t="shared" ref="F5:F26" si="0">IF(E5=1,"ชาย",IF(E5=2,"หญิง","-"))</f>
        <v>ชาย</v>
      </c>
      <c r="G5" s="65">
        <f>input2!AF5</f>
        <v>6</v>
      </c>
      <c r="H5" s="153" t="str">
        <f t="shared" ref="H5:H26" si="1">IF(G5&gt;10,"เสี่ยง/มีปัญหา","ปกติ")</f>
        <v>ปกติ</v>
      </c>
      <c r="I5" s="162">
        <f>input2!AI5</f>
        <v>8</v>
      </c>
      <c r="J5" s="153" t="str">
        <f t="shared" ref="J5:J26" si="2">IF(I5&gt;9,"เสี่ยง/มีปัญหา","ปกติ")</f>
        <v>ปกติ</v>
      </c>
      <c r="K5" s="161">
        <f>input2!AM5</f>
        <v>10</v>
      </c>
      <c r="L5" s="153" t="str">
        <f t="shared" ref="L5:L26" si="3">IF(K5&gt;10,"เสี่ยง/มีปัญหา","ปกติ")</f>
        <v>ปกติ</v>
      </c>
      <c r="M5" s="160">
        <f>input2!AQ5</f>
        <v>8</v>
      </c>
      <c r="N5" s="153" t="str">
        <f t="shared" ref="N5:N26" si="4">IF(M5&gt;9,"เสี่ยง/มีปัญหา","ปกติ")</f>
        <v>ปกติ</v>
      </c>
      <c r="O5" s="161">
        <f>input2!AS5</f>
        <v>10</v>
      </c>
      <c r="P5" s="157" t="str">
        <f t="shared" ref="P5:P26" si="5">IF(O5&gt;10,"มีจุดแข็ง","ไม่มีจุดแข็ง")</f>
        <v>ไม่มีจุดแข็ง</v>
      </c>
      <c r="Q5" s="163">
        <f t="shared" ref="Q5:Q26" si="6">G5+I5+K5+M5+O5</f>
        <v>42</v>
      </c>
      <c r="R5" s="162">
        <f t="shared" ref="R5:R26" si="7">IF(Q5&lt;1,"-",Q5)</f>
        <v>42</v>
      </c>
      <c r="S5" s="159" t="str">
        <f t="shared" ref="S5:S26" si="8">IF(R5&gt;48,"เสี่ยง/มีปัญหา","ปกติ")</f>
        <v>ปกติ</v>
      </c>
    </row>
    <row r="6" spans="1:19" s="13" customFormat="1" ht="18" customHeight="1">
      <c r="A6" s="140" t="s">
        <v>68</v>
      </c>
      <c r="B6" s="185">
        <f>input1!B6</f>
        <v>31</v>
      </c>
      <c r="C6" s="4" t="str">
        <f>input1!C6</f>
        <v>01147</v>
      </c>
      <c r="D6" s="5" t="str">
        <f>input1!D6</f>
        <v>เด็กชายธนากร  เขียวเล็ก</v>
      </c>
      <c r="E6" s="6">
        <f>input1!E6</f>
        <v>1</v>
      </c>
      <c r="F6" s="64" t="str">
        <f t="shared" si="0"/>
        <v>ชาย</v>
      </c>
      <c r="G6" s="63">
        <f>input2!AF6</f>
        <v>6</v>
      </c>
      <c r="H6" s="153" t="str">
        <f t="shared" si="1"/>
        <v>ปกติ</v>
      </c>
      <c r="I6" s="156">
        <f>input2!AI6</f>
        <v>8</v>
      </c>
      <c r="J6" s="153" t="str">
        <f t="shared" si="2"/>
        <v>ปกติ</v>
      </c>
      <c r="K6" s="155">
        <f>input2!AM6</f>
        <v>11</v>
      </c>
      <c r="L6" s="153" t="str">
        <f t="shared" si="3"/>
        <v>เสี่ยง/มีปัญหา</v>
      </c>
      <c r="M6" s="154">
        <f>input2!AQ6</f>
        <v>10</v>
      </c>
      <c r="N6" s="153" t="str">
        <f t="shared" si="4"/>
        <v>เสี่ยง/มีปัญหา</v>
      </c>
      <c r="O6" s="155">
        <f>input2!AS6</f>
        <v>9</v>
      </c>
      <c r="P6" s="157" t="str">
        <f t="shared" si="5"/>
        <v>ไม่มีจุดแข็ง</v>
      </c>
      <c r="Q6" s="163">
        <f t="shared" si="6"/>
        <v>44</v>
      </c>
      <c r="R6" s="162">
        <f t="shared" si="7"/>
        <v>44</v>
      </c>
      <c r="S6" s="159" t="str">
        <f t="shared" si="8"/>
        <v>ปกติ</v>
      </c>
    </row>
    <row r="7" spans="1:19" s="13" customFormat="1" ht="18" customHeight="1">
      <c r="A7" s="138" t="s">
        <v>69</v>
      </c>
      <c r="B7" s="185">
        <f>input1!B7</f>
        <v>31</v>
      </c>
      <c r="C7" s="4" t="str">
        <f>input1!C7</f>
        <v>01148</v>
      </c>
      <c r="D7" s="5" t="str">
        <f>input1!D7</f>
        <v>เด็กชายธีระวัฒน์  คุ้มวงษ์</v>
      </c>
      <c r="E7" s="6">
        <f>input1!E7</f>
        <v>1</v>
      </c>
      <c r="F7" s="64" t="str">
        <f t="shared" si="0"/>
        <v>ชาย</v>
      </c>
      <c r="G7" s="65" t="str">
        <f>input2!AF7</f>
        <v>0</v>
      </c>
      <c r="H7" s="153" t="str">
        <f t="shared" si="1"/>
        <v>เสี่ยง/มีปัญหา</v>
      </c>
      <c r="I7" s="162" t="str">
        <f>input2!AI7</f>
        <v>0</v>
      </c>
      <c r="J7" s="153" t="str">
        <f t="shared" si="2"/>
        <v>เสี่ยง/มีปัญหา</v>
      </c>
      <c r="K7" s="161" t="str">
        <f>input2!AM7</f>
        <v>0</v>
      </c>
      <c r="L7" s="153" t="str">
        <f t="shared" si="3"/>
        <v>เสี่ยง/มีปัญหา</v>
      </c>
      <c r="M7" s="160" t="str">
        <f>input2!AQ7</f>
        <v>0</v>
      </c>
      <c r="N7" s="153" t="str">
        <f t="shared" si="4"/>
        <v>เสี่ยง/มีปัญหา</v>
      </c>
      <c r="O7" s="161" t="str">
        <f>input2!AS7</f>
        <v>0</v>
      </c>
      <c r="P7" s="157" t="str">
        <f t="shared" si="5"/>
        <v>มีจุดแข็ง</v>
      </c>
      <c r="Q7" s="163">
        <f t="shared" si="6"/>
        <v>0</v>
      </c>
      <c r="R7" s="162" t="str">
        <f t="shared" si="7"/>
        <v>-</v>
      </c>
      <c r="S7" s="159" t="str">
        <f t="shared" si="8"/>
        <v>เสี่ยง/มีปัญหา</v>
      </c>
    </row>
    <row r="8" spans="1:19" s="13" customFormat="1" ht="18" customHeight="1" thickBot="1">
      <c r="A8" s="141" t="s">
        <v>70</v>
      </c>
      <c r="B8" s="186">
        <f>input1!B8</f>
        <v>31</v>
      </c>
      <c r="C8" s="55" t="str">
        <f>input1!C8</f>
        <v>01149</v>
      </c>
      <c r="D8" s="56" t="str">
        <f>input1!D8</f>
        <v>เด็กชายนวพล  นวลจันทร์</v>
      </c>
      <c r="E8" s="57">
        <f>input1!E8</f>
        <v>1</v>
      </c>
      <c r="F8" s="66" t="str">
        <f t="shared" si="0"/>
        <v>ชาย</v>
      </c>
      <c r="G8" s="68">
        <f>input2!AF8</f>
        <v>9</v>
      </c>
      <c r="H8" s="168" t="str">
        <f t="shared" si="1"/>
        <v>ปกติ</v>
      </c>
      <c r="I8" s="166">
        <f>input2!AI8</f>
        <v>10</v>
      </c>
      <c r="J8" s="168" t="str">
        <f t="shared" si="2"/>
        <v>เสี่ยง/มีปัญหา</v>
      </c>
      <c r="K8" s="165">
        <f>input2!AM8</f>
        <v>10</v>
      </c>
      <c r="L8" s="168" t="str">
        <f t="shared" si="3"/>
        <v>ปกติ</v>
      </c>
      <c r="M8" s="164">
        <f>input2!AQ8</f>
        <v>8</v>
      </c>
      <c r="N8" s="168" t="str">
        <f t="shared" si="4"/>
        <v>ปกติ</v>
      </c>
      <c r="O8" s="165">
        <f>input2!AS8</f>
        <v>7</v>
      </c>
      <c r="P8" s="169" t="str">
        <f t="shared" si="5"/>
        <v>ไม่มีจุดแข็ง</v>
      </c>
      <c r="Q8" s="167">
        <f t="shared" si="6"/>
        <v>44</v>
      </c>
      <c r="R8" s="166">
        <f t="shared" si="7"/>
        <v>44</v>
      </c>
      <c r="S8" s="170" t="str">
        <f t="shared" si="8"/>
        <v>ปกติ</v>
      </c>
    </row>
    <row r="9" spans="1:19" s="13" customFormat="1" ht="18" customHeight="1">
      <c r="A9" s="184" t="s">
        <v>71</v>
      </c>
      <c r="B9" s="185">
        <f>input1!B9</f>
        <v>31</v>
      </c>
      <c r="C9" s="4" t="str">
        <f>input1!C9</f>
        <v>01150</v>
      </c>
      <c r="D9" s="5" t="str">
        <f>input1!D9</f>
        <v>เด็กชายนัฐวีร์  เอี่ยวพ่วง</v>
      </c>
      <c r="E9" s="6">
        <f>input1!E9</f>
        <v>1</v>
      </c>
      <c r="F9" s="69" t="str">
        <f t="shared" si="0"/>
        <v>ชาย</v>
      </c>
      <c r="G9" s="63">
        <f>input2!AF9</f>
        <v>6</v>
      </c>
      <c r="H9" s="153" t="str">
        <f t="shared" si="1"/>
        <v>ปกติ</v>
      </c>
      <c r="I9" s="156">
        <f>input2!AI9</f>
        <v>9</v>
      </c>
      <c r="J9" s="153" t="str">
        <f t="shared" si="2"/>
        <v>ปกติ</v>
      </c>
      <c r="K9" s="155">
        <f>input2!AM9</f>
        <v>11</v>
      </c>
      <c r="L9" s="153" t="str">
        <f t="shared" si="3"/>
        <v>เสี่ยง/มีปัญหา</v>
      </c>
      <c r="M9" s="154">
        <f>input2!AQ9</f>
        <v>7</v>
      </c>
      <c r="N9" s="153" t="str">
        <f t="shared" si="4"/>
        <v>ปกติ</v>
      </c>
      <c r="O9" s="155">
        <f>input2!AS9</f>
        <v>12</v>
      </c>
      <c r="P9" s="157" t="str">
        <f t="shared" si="5"/>
        <v>มีจุดแข็ง</v>
      </c>
      <c r="Q9" s="158">
        <f t="shared" si="6"/>
        <v>45</v>
      </c>
      <c r="R9" s="156">
        <f t="shared" si="7"/>
        <v>45</v>
      </c>
      <c r="S9" s="159" t="str">
        <f t="shared" si="8"/>
        <v>ปกติ</v>
      </c>
    </row>
    <row r="10" spans="1:19" s="13" customFormat="1" ht="18" customHeight="1">
      <c r="A10" s="139" t="s">
        <v>72</v>
      </c>
      <c r="B10" s="185">
        <f>input1!B10</f>
        <v>31</v>
      </c>
      <c r="C10" s="4" t="str">
        <f>input1!C10</f>
        <v>01152</v>
      </c>
      <c r="D10" s="5" t="str">
        <f>input1!D10</f>
        <v>เด็กชายวินัย  เคนทอง</v>
      </c>
      <c r="E10" s="6">
        <f>input1!E10</f>
        <v>1</v>
      </c>
      <c r="F10" s="64" t="str">
        <f t="shared" si="0"/>
        <v>ชาย</v>
      </c>
      <c r="G10" s="63">
        <f>input2!AF10</f>
        <v>6</v>
      </c>
      <c r="H10" s="153" t="str">
        <f t="shared" si="1"/>
        <v>ปกติ</v>
      </c>
      <c r="I10" s="156">
        <f>input2!AI10</f>
        <v>8</v>
      </c>
      <c r="J10" s="153" t="str">
        <f t="shared" si="2"/>
        <v>ปกติ</v>
      </c>
      <c r="K10" s="155">
        <f>input2!AM10</f>
        <v>10</v>
      </c>
      <c r="L10" s="153" t="str">
        <f t="shared" si="3"/>
        <v>ปกติ</v>
      </c>
      <c r="M10" s="154">
        <f>input2!AQ10</f>
        <v>8</v>
      </c>
      <c r="N10" s="153" t="str">
        <f t="shared" si="4"/>
        <v>ปกติ</v>
      </c>
      <c r="O10" s="155">
        <f>input2!AS10</f>
        <v>10</v>
      </c>
      <c r="P10" s="157" t="str">
        <f t="shared" si="5"/>
        <v>ไม่มีจุดแข็ง</v>
      </c>
      <c r="Q10" s="163">
        <f t="shared" si="6"/>
        <v>42</v>
      </c>
      <c r="R10" s="162">
        <f t="shared" si="7"/>
        <v>42</v>
      </c>
      <c r="S10" s="159" t="str">
        <f t="shared" si="8"/>
        <v>ปกติ</v>
      </c>
    </row>
    <row r="11" spans="1:19" s="13" customFormat="1" ht="18" customHeight="1">
      <c r="A11" s="140" t="s">
        <v>73</v>
      </c>
      <c r="B11" s="185">
        <f>input1!B11</f>
        <v>31</v>
      </c>
      <c r="C11" s="4" t="str">
        <f>input1!C11</f>
        <v>01154</v>
      </c>
      <c r="D11" s="5" t="str">
        <f>input1!D11</f>
        <v>เด็กชายอานนท์  จานนอก</v>
      </c>
      <c r="E11" s="6">
        <f>input1!E11</f>
        <v>1</v>
      </c>
      <c r="F11" s="64" t="str">
        <f t="shared" si="0"/>
        <v>ชาย</v>
      </c>
      <c r="G11" s="65">
        <f>input2!AF11</f>
        <v>6</v>
      </c>
      <c r="H11" s="153" t="str">
        <f t="shared" si="1"/>
        <v>ปกติ</v>
      </c>
      <c r="I11" s="162">
        <f>input2!AI11</f>
        <v>9</v>
      </c>
      <c r="J11" s="153" t="str">
        <f t="shared" si="2"/>
        <v>ปกติ</v>
      </c>
      <c r="K11" s="161">
        <f>input2!AM11</f>
        <v>10</v>
      </c>
      <c r="L11" s="153" t="str">
        <f t="shared" si="3"/>
        <v>ปกติ</v>
      </c>
      <c r="M11" s="160">
        <f>input2!AQ11</f>
        <v>6</v>
      </c>
      <c r="N11" s="153" t="str">
        <f t="shared" si="4"/>
        <v>ปกติ</v>
      </c>
      <c r="O11" s="161">
        <f>input2!AS11</f>
        <v>12</v>
      </c>
      <c r="P11" s="157" t="str">
        <f t="shared" si="5"/>
        <v>มีจุดแข็ง</v>
      </c>
      <c r="Q11" s="163">
        <f t="shared" si="6"/>
        <v>43</v>
      </c>
      <c r="R11" s="162">
        <f t="shared" si="7"/>
        <v>43</v>
      </c>
      <c r="S11" s="159" t="str">
        <f t="shared" si="8"/>
        <v>ปกติ</v>
      </c>
    </row>
    <row r="12" spans="1:19" s="13" customFormat="1" ht="18" customHeight="1">
      <c r="A12" s="138" t="s">
        <v>74</v>
      </c>
      <c r="B12" s="185">
        <f>input1!B12</f>
        <v>31</v>
      </c>
      <c r="C12" s="4" t="str">
        <f>input1!C12</f>
        <v>01142</v>
      </c>
      <c r="D12" s="5" t="str">
        <f>input1!D12</f>
        <v>เด็กหญิงกรกฎ  แสงภารา</v>
      </c>
      <c r="E12" s="6">
        <f>input1!E12</f>
        <v>2</v>
      </c>
      <c r="F12" s="64" t="str">
        <f t="shared" si="0"/>
        <v>หญิง</v>
      </c>
      <c r="G12" s="63">
        <f>input2!AF12</f>
        <v>6</v>
      </c>
      <c r="H12" s="153" t="str">
        <f t="shared" si="1"/>
        <v>ปกติ</v>
      </c>
      <c r="I12" s="156">
        <f>input2!AI12</f>
        <v>8</v>
      </c>
      <c r="J12" s="153" t="str">
        <f t="shared" si="2"/>
        <v>ปกติ</v>
      </c>
      <c r="K12" s="155">
        <f>input2!AM12</f>
        <v>10</v>
      </c>
      <c r="L12" s="153" t="str">
        <f t="shared" si="3"/>
        <v>ปกติ</v>
      </c>
      <c r="M12" s="154">
        <f>input2!AQ12</f>
        <v>8</v>
      </c>
      <c r="N12" s="153" t="str">
        <f t="shared" si="4"/>
        <v>ปกติ</v>
      </c>
      <c r="O12" s="155">
        <f>input2!AS12</f>
        <v>10</v>
      </c>
      <c r="P12" s="157" t="str">
        <f t="shared" si="5"/>
        <v>ไม่มีจุดแข็ง</v>
      </c>
      <c r="Q12" s="163">
        <f t="shared" si="6"/>
        <v>42</v>
      </c>
      <c r="R12" s="162">
        <f t="shared" si="7"/>
        <v>42</v>
      </c>
      <c r="S12" s="159" t="str">
        <f t="shared" si="8"/>
        <v>ปกติ</v>
      </c>
    </row>
    <row r="13" spans="1:19" s="13" customFormat="1" ht="18" customHeight="1" thickBot="1">
      <c r="A13" s="141" t="s">
        <v>75</v>
      </c>
      <c r="B13" s="186">
        <f>input1!B13</f>
        <v>31</v>
      </c>
      <c r="C13" s="55" t="str">
        <f>input1!C13</f>
        <v>01155</v>
      </c>
      <c r="D13" s="56" t="str">
        <f>input1!D13</f>
        <v>เด็กหญิงกรกช  พันธ์เขตกิจ</v>
      </c>
      <c r="E13" s="57">
        <f>input1!E13</f>
        <v>2</v>
      </c>
      <c r="F13" s="66" t="str">
        <f t="shared" si="0"/>
        <v>หญิง</v>
      </c>
      <c r="G13" s="68">
        <f>input2!AF13</f>
        <v>7</v>
      </c>
      <c r="H13" s="168" t="str">
        <f t="shared" si="1"/>
        <v>ปกติ</v>
      </c>
      <c r="I13" s="166">
        <f>input2!AI13</f>
        <v>10</v>
      </c>
      <c r="J13" s="168" t="str">
        <f t="shared" si="2"/>
        <v>เสี่ยง/มีปัญหา</v>
      </c>
      <c r="K13" s="165">
        <f>input2!AM13</f>
        <v>11</v>
      </c>
      <c r="L13" s="168" t="str">
        <f t="shared" si="3"/>
        <v>เสี่ยง/มีปัญหา</v>
      </c>
      <c r="M13" s="164">
        <f>input2!AQ13</f>
        <v>10</v>
      </c>
      <c r="N13" s="168" t="str">
        <f t="shared" si="4"/>
        <v>เสี่ยง/มีปัญหา</v>
      </c>
      <c r="O13" s="165">
        <f>input2!AS13</f>
        <v>9</v>
      </c>
      <c r="P13" s="169" t="str">
        <f t="shared" si="5"/>
        <v>ไม่มีจุดแข็ง</v>
      </c>
      <c r="Q13" s="167">
        <f t="shared" si="6"/>
        <v>47</v>
      </c>
      <c r="R13" s="166">
        <f t="shared" si="7"/>
        <v>47</v>
      </c>
      <c r="S13" s="170" t="str">
        <f t="shared" si="8"/>
        <v>ปกติ</v>
      </c>
    </row>
    <row r="14" spans="1:19" s="13" customFormat="1" ht="18" customHeight="1">
      <c r="A14" s="184" t="s">
        <v>76</v>
      </c>
      <c r="B14" s="185">
        <f>input1!B14</f>
        <v>31</v>
      </c>
      <c r="C14" s="4" t="str">
        <f>input1!C14</f>
        <v>01156</v>
      </c>
      <c r="D14" s="5" t="str">
        <f>input1!D14</f>
        <v>เด็กหญิงกัญญารัตน์  สุขยิ้ม</v>
      </c>
      <c r="E14" s="6">
        <f>input1!E14</f>
        <v>2</v>
      </c>
      <c r="F14" s="69" t="str">
        <f t="shared" si="0"/>
        <v>หญิง</v>
      </c>
      <c r="G14" s="63">
        <f>input2!AF14</f>
        <v>6</v>
      </c>
      <c r="H14" s="153" t="str">
        <f t="shared" si="1"/>
        <v>ปกติ</v>
      </c>
      <c r="I14" s="156">
        <f>input2!AI14</f>
        <v>9</v>
      </c>
      <c r="J14" s="153" t="str">
        <f t="shared" si="2"/>
        <v>ปกติ</v>
      </c>
      <c r="K14" s="155">
        <f>input2!AM14</f>
        <v>10</v>
      </c>
      <c r="L14" s="153" t="str">
        <f t="shared" si="3"/>
        <v>ปกติ</v>
      </c>
      <c r="M14" s="154">
        <f>input2!AQ14</f>
        <v>7</v>
      </c>
      <c r="N14" s="153" t="str">
        <f t="shared" si="4"/>
        <v>ปกติ</v>
      </c>
      <c r="O14" s="155">
        <f>input2!AS14</f>
        <v>8</v>
      </c>
      <c r="P14" s="157" t="str">
        <f t="shared" si="5"/>
        <v>ไม่มีจุดแข็ง</v>
      </c>
      <c r="Q14" s="158">
        <f t="shared" si="6"/>
        <v>40</v>
      </c>
      <c r="R14" s="156">
        <f t="shared" si="7"/>
        <v>40</v>
      </c>
      <c r="S14" s="159" t="str">
        <f t="shared" si="8"/>
        <v>ปกติ</v>
      </c>
    </row>
    <row r="15" spans="1:19" s="13" customFormat="1" ht="18" customHeight="1">
      <c r="A15" s="139" t="s">
        <v>77</v>
      </c>
      <c r="B15" s="185">
        <f>input1!B15</f>
        <v>31</v>
      </c>
      <c r="C15" s="4" t="str">
        <f>input1!C15</f>
        <v>01158</v>
      </c>
      <c r="D15" s="5" t="str">
        <f>input1!D15</f>
        <v>เด็กหญิงจารุวรรณ  ล้อมวงศ์</v>
      </c>
      <c r="E15" s="6">
        <f>input1!E15</f>
        <v>2</v>
      </c>
      <c r="F15" s="64" t="str">
        <f t="shared" si="0"/>
        <v>หญิง</v>
      </c>
      <c r="G15" s="65" t="str">
        <f>input2!AF15</f>
        <v>0</v>
      </c>
      <c r="H15" s="153" t="str">
        <f t="shared" si="1"/>
        <v>เสี่ยง/มีปัญหา</v>
      </c>
      <c r="I15" s="162" t="str">
        <f>input2!AI15</f>
        <v>0</v>
      </c>
      <c r="J15" s="153" t="str">
        <f t="shared" si="2"/>
        <v>เสี่ยง/มีปัญหา</v>
      </c>
      <c r="K15" s="161" t="str">
        <f>input2!AM15</f>
        <v>0</v>
      </c>
      <c r="L15" s="153" t="str">
        <f t="shared" si="3"/>
        <v>เสี่ยง/มีปัญหา</v>
      </c>
      <c r="M15" s="160" t="str">
        <f>input2!AQ15</f>
        <v>0</v>
      </c>
      <c r="N15" s="153" t="str">
        <f t="shared" si="4"/>
        <v>เสี่ยง/มีปัญหา</v>
      </c>
      <c r="O15" s="161" t="str">
        <f>input2!AS15</f>
        <v>0</v>
      </c>
      <c r="P15" s="157" t="str">
        <f t="shared" si="5"/>
        <v>มีจุดแข็ง</v>
      </c>
      <c r="Q15" s="163">
        <f t="shared" si="6"/>
        <v>0</v>
      </c>
      <c r="R15" s="162" t="str">
        <f t="shared" si="7"/>
        <v>-</v>
      </c>
      <c r="S15" s="159" t="str">
        <f t="shared" si="8"/>
        <v>เสี่ยง/มีปัญหา</v>
      </c>
    </row>
    <row r="16" spans="1:19" s="13" customFormat="1" ht="18" customHeight="1">
      <c r="A16" s="140" t="s">
        <v>78</v>
      </c>
      <c r="B16" s="185">
        <f>input1!B16</f>
        <v>31</v>
      </c>
      <c r="C16" s="4" t="str">
        <f>input1!C16</f>
        <v>01161</v>
      </c>
      <c r="D16" s="5" t="str">
        <f>input1!D16</f>
        <v>เด็กหญิงชลธิชา  โสมโสรส</v>
      </c>
      <c r="E16" s="6">
        <f>input1!E16</f>
        <v>2</v>
      </c>
      <c r="F16" s="64" t="str">
        <f t="shared" si="0"/>
        <v>หญิง</v>
      </c>
      <c r="G16" s="63">
        <f>input2!AF16</f>
        <v>6</v>
      </c>
      <c r="H16" s="153" t="str">
        <f t="shared" si="1"/>
        <v>ปกติ</v>
      </c>
      <c r="I16" s="156">
        <f>input2!AI16</f>
        <v>11</v>
      </c>
      <c r="J16" s="153" t="str">
        <f t="shared" si="2"/>
        <v>เสี่ยง/มีปัญหา</v>
      </c>
      <c r="K16" s="155">
        <f>input2!AM16</f>
        <v>10</v>
      </c>
      <c r="L16" s="153" t="str">
        <f t="shared" si="3"/>
        <v>ปกติ</v>
      </c>
      <c r="M16" s="154">
        <f>input2!AQ16</f>
        <v>7</v>
      </c>
      <c r="N16" s="153" t="str">
        <f t="shared" si="4"/>
        <v>ปกติ</v>
      </c>
      <c r="O16" s="155">
        <f>input2!AS16</f>
        <v>9</v>
      </c>
      <c r="P16" s="157" t="str">
        <f t="shared" si="5"/>
        <v>ไม่มีจุดแข็ง</v>
      </c>
      <c r="Q16" s="163">
        <f t="shared" si="6"/>
        <v>43</v>
      </c>
      <c r="R16" s="162">
        <f t="shared" si="7"/>
        <v>43</v>
      </c>
      <c r="S16" s="159" t="str">
        <f t="shared" si="8"/>
        <v>ปกติ</v>
      </c>
    </row>
    <row r="17" spans="1:31" s="13" customFormat="1" ht="18" customHeight="1">
      <c r="A17" s="138" t="s">
        <v>79</v>
      </c>
      <c r="B17" s="185">
        <f>input1!B17</f>
        <v>31</v>
      </c>
      <c r="C17" s="4" t="str">
        <f>input1!C17</f>
        <v>01162</v>
      </c>
      <c r="D17" s="5" t="str">
        <f>input1!D17</f>
        <v>เด็กหญิงธิติมา  พวงสมบัติ</v>
      </c>
      <c r="E17" s="6">
        <f>input1!E17</f>
        <v>2</v>
      </c>
      <c r="F17" s="64" t="str">
        <f t="shared" si="0"/>
        <v>หญิง</v>
      </c>
      <c r="G17" s="65">
        <f>input2!AF17</f>
        <v>7</v>
      </c>
      <c r="H17" s="153" t="str">
        <f t="shared" si="1"/>
        <v>ปกติ</v>
      </c>
      <c r="I17" s="162">
        <f>input2!AI17</f>
        <v>7</v>
      </c>
      <c r="J17" s="153" t="str">
        <f t="shared" si="2"/>
        <v>ปกติ</v>
      </c>
      <c r="K17" s="161">
        <f>input2!AM17</f>
        <v>10</v>
      </c>
      <c r="L17" s="153" t="str">
        <f t="shared" si="3"/>
        <v>ปกติ</v>
      </c>
      <c r="M17" s="160">
        <f>input2!AQ17</f>
        <v>5</v>
      </c>
      <c r="N17" s="153" t="str">
        <f t="shared" si="4"/>
        <v>ปกติ</v>
      </c>
      <c r="O17" s="161">
        <f>input2!AS17</f>
        <v>12</v>
      </c>
      <c r="P17" s="157" t="str">
        <f t="shared" si="5"/>
        <v>มีจุดแข็ง</v>
      </c>
      <c r="Q17" s="163">
        <f t="shared" si="6"/>
        <v>41</v>
      </c>
      <c r="R17" s="162">
        <f t="shared" si="7"/>
        <v>41</v>
      </c>
      <c r="S17" s="159" t="str">
        <f t="shared" si="8"/>
        <v>ปกติ</v>
      </c>
    </row>
    <row r="18" spans="1:31" s="13" customFormat="1" ht="18" customHeight="1" thickBot="1">
      <c r="A18" s="141" t="s">
        <v>80</v>
      </c>
      <c r="B18" s="186">
        <f>input1!B18</f>
        <v>31</v>
      </c>
      <c r="C18" s="55" t="str">
        <f>input1!C18</f>
        <v>01163</v>
      </c>
      <c r="D18" s="56" t="str">
        <f>input1!D18</f>
        <v>เด็กหญิงณัฏฐธิดา  สาพันธ์</v>
      </c>
      <c r="E18" s="57">
        <f>input1!E18</f>
        <v>2</v>
      </c>
      <c r="F18" s="66" t="str">
        <f t="shared" si="0"/>
        <v>หญิง</v>
      </c>
      <c r="G18" s="68">
        <f>input2!AF18</f>
        <v>6</v>
      </c>
      <c r="H18" s="168" t="str">
        <f t="shared" si="1"/>
        <v>ปกติ</v>
      </c>
      <c r="I18" s="166">
        <f>input2!AI18</f>
        <v>7</v>
      </c>
      <c r="J18" s="168" t="str">
        <f t="shared" si="2"/>
        <v>ปกติ</v>
      </c>
      <c r="K18" s="165">
        <f>input2!AM18</f>
        <v>10</v>
      </c>
      <c r="L18" s="168" t="str">
        <f t="shared" si="3"/>
        <v>ปกติ</v>
      </c>
      <c r="M18" s="164">
        <f>input2!AQ18</f>
        <v>5</v>
      </c>
      <c r="N18" s="168" t="str">
        <f t="shared" si="4"/>
        <v>ปกติ</v>
      </c>
      <c r="O18" s="165">
        <f>input2!AS18</f>
        <v>12</v>
      </c>
      <c r="P18" s="169" t="str">
        <f t="shared" si="5"/>
        <v>มีจุดแข็ง</v>
      </c>
      <c r="Q18" s="167">
        <f t="shared" si="6"/>
        <v>40</v>
      </c>
      <c r="R18" s="166">
        <f t="shared" si="7"/>
        <v>40</v>
      </c>
      <c r="S18" s="170" t="str">
        <f t="shared" si="8"/>
        <v>ปกติ</v>
      </c>
    </row>
    <row r="19" spans="1:31" s="13" customFormat="1" ht="18" customHeight="1">
      <c r="A19" s="184" t="s">
        <v>81</v>
      </c>
      <c r="B19" s="185">
        <f>input1!B19</f>
        <v>31</v>
      </c>
      <c r="C19" s="4" t="str">
        <f>input1!C19</f>
        <v>01164</v>
      </c>
      <c r="D19" s="5" t="str">
        <f>input1!D19</f>
        <v>เด็กหญิงดรุณี  แซ่ฉั่ว</v>
      </c>
      <c r="E19" s="6">
        <f>input1!E19</f>
        <v>2</v>
      </c>
      <c r="F19" s="69" t="str">
        <f t="shared" si="0"/>
        <v>หญิง</v>
      </c>
      <c r="G19" s="63">
        <f>input2!AF19</f>
        <v>6</v>
      </c>
      <c r="H19" s="153" t="str">
        <f t="shared" si="1"/>
        <v>ปกติ</v>
      </c>
      <c r="I19" s="156">
        <f>input2!AI19</f>
        <v>10</v>
      </c>
      <c r="J19" s="153" t="str">
        <f t="shared" si="2"/>
        <v>เสี่ยง/มีปัญหา</v>
      </c>
      <c r="K19" s="155">
        <f>input2!AM19</f>
        <v>11</v>
      </c>
      <c r="L19" s="153" t="str">
        <f t="shared" si="3"/>
        <v>เสี่ยง/มีปัญหา</v>
      </c>
      <c r="M19" s="154">
        <f>input2!AQ19</f>
        <v>6</v>
      </c>
      <c r="N19" s="153" t="str">
        <f t="shared" si="4"/>
        <v>ปกติ</v>
      </c>
      <c r="O19" s="155">
        <f>input2!AS19</f>
        <v>10</v>
      </c>
      <c r="P19" s="157" t="str">
        <f t="shared" si="5"/>
        <v>ไม่มีจุดแข็ง</v>
      </c>
      <c r="Q19" s="158">
        <f t="shared" si="6"/>
        <v>43</v>
      </c>
      <c r="R19" s="156">
        <f t="shared" si="7"/>
        <v>43</v>
      </c>
      <c r="S19" s="159" t="str">
        <f t="shared" si="8"/>
        <v>ปกติ</v>
      </c>
    </row>
    <row r="20" spans="1:31" s="13" customFormat="1" ht="18" customHeight="1">
      <c r="A20" s="139" t="s">
        <v>29</v>
      </c>
      <c r="B20" s="185">
        <f>input1!B20</f>
        <v>31</v>
      </c>
      <c r="C20" s="4" t="str">
        <f>input1!C20</f>
        <v>01165</v>
      </c>
      <c r="D20" s="5" t="str">
        <f>input1!D20</f>
        <v>เด็กหญิงเนปุ้ยพิว  ไม่มีนามสกุล</v>
      </c>
      <c r="E20" s="6">
        <f>input1!E20</f>
        <v>2</v>
      </c>
      <c r="F20" s="64" t="str">
        <f t="shared" si="0"/>
        <v>หญิง</v>
      </c>
      <c r="G20" s="63">
        <f>input2!AF20</f>
        <v>7</v>
      </c>
      <c r="H20" s="153" t="str">
        <f t="shared" si="1"/>
        <v>ปกติ</v>
      </c>
      <c r="I20" s="156">
        <f>input2!AI20</f>
        <v>8</v>
      </c>
      <c r="J20" s="153" t="str">
        <f t="shared" si="2"/>
        <v>ปกติ</v>
      </c>
      <c r="K20" s="155">
        <f>input2!AM20</f>
        <v>10</v>
      </c>
      <c r="L20" s="153" t="str">
        <f t="shared" si="3"/>
        <v>ปกติ</v>
      </c>
      <c r="M20" s="154">
        <f>input2!AQ20</f>
        <v>5</v>
      </c>
      <c r="N20" s="153" t="str">
        <f t="shared" si="4"/>
        <v>ปกติ</v>
      </c>
      <c r="O20" s="155">
        <f>input2!AS20</f>
        <v>12</v>
      </c>
      <c r="P20" s="157" t="str">
        <f t="shared" si="5"/>
        <v>มีจุดแข็ง</v>
      </c>
      <c r="Q20" s="163">
        <f t="shared" si="6"/>
        <v>42</v>
      </c>
      <c r="R20" s="162">
        <f t="shared" si="7"/>
        <v>42</v>
      </c>
      <c r="S20" s="159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>
      <c r="A21" s="140" t="s">
        <v>30</v>
      </c>
      <c r="B21" s="185">
        <f>input1!B21</f>
        <v>31</v>
      </c>
      <c r="C21" s="4" t="str">
        <f>input1!C21</f>
        <v>01166</v>
      </c>
      <c r="D21" s="5" t="str">
        <f>input1!D21</f>
        <v>เด็กหญิงบัณฑิ  ตาคะใจ</v>
      </c>
      <c r="E21" s="6">
        <f>input1!E21</f>
        <v>2</v>
      </c>
      <c r="F21" s="64" t="str">
        <f t="shared" si="0"/>
        <v>หญิง</v>
      </c>
      <c r="G21" s="65">
        <f>input2!AF21</f>
        <v>5</v>
      </c>
      <c r="H21" s="153" t="str">
        <f t="shared" si="1"/>
        <v>ปกติ</v>
      </c>
      <c r="I21" s="162">
        <f>input2!AI21</f>
        <v>10</v>
      </c>
      <c r="J21" s="153" t="str">
        <f t="shared" si="2"/>
        <v>เสี่ยง/มีปัญหา</v>
      </c>
      <c r="K21" s="161">
        <f>input2!AM21</f>
        <v>10</v>
      </c>
      <c r="L21" s="153" t="str">
        <f t="shared" si="3"/>
        <v>ปกติ</v>
      </c>
      <c r="M21" s="160">
        <f>input2!AQ21</f>
        <v>7</v>
      </c>
      <c r="N21" s="153" t="str">
        <f t="shared" si="4"/>
        <v>ปกติ</v>
      </c>
      <c r="O21" s="161">
        <f>input2!AS21</f>
        <v>10</v>
      </c>
      <c r="P21" s="157" t="str">
        <f t="shared" si="5"/>
        <v>ไม่มีจุดแข็ง</v>
      </c>
      <c r="Q21" s="163">
        <f t="shared" si="6"/>
        <v>42</v>
      </c>
      <c r="R21" s="162">
        <f t="shared" si="7"/>
        <v>42</v>
      </c>
      <c r="S21" s="159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>
      <c r="A22" s="138" t="s">
        <v>31</v>
      </c>
      <c r="B22" s="185">
        <f>input1!B22</f>
        <v>31</v>
      </c>
      <c r="C22" s="4" t="str">
        <f>input1!C22</f>
        <v>01167</v>
      </c>
      <c r="D22" s="5" t="str">
        <f>input1!D22</f>
        <v>เด็กหญิงผกามาศ  พรหมอุทัย</v>
      </c>
      <c r="E22" s="6">
        <f>input1!E22</f>
        <v>2</v>
      </c>
      <c r="F22" s="64" t="str">
        <f t="shared" si="0"/>
        <v>หญิง</v>
      </c>
      <c r="G22" s="63">
        <f>input2!AF22</f>
        <v>5</v>
      </c>
      <c r="H22" s="153" t="str">
        <f t="shared" si="1"/>
        <v>ปกติ</v>
      </c>
      <c r="I22" s="156">
        <f>input2!AI22</f>
        <v>10</v>
      </c>
      <c r="J22" s="153" t="str">
        <f t="shared" si="2"/>
        <v>เสี่ยง/มีปัญหา</v>
      </c>
      <c r="K22" s="155">
        <f>input2!AM22</f>
        <v>10</v>
      </c>
      <c r="L22" s="153" t="str">
        <f t="shared" si="3"/>
        <v>ปกติ</v>
      </c>
      <c r="M22" s="154">
        <f>input2!AQ22</f>
        <v>7</v>
      </c>
      <c r="N22" s="153" t="str">
        <f t="shared" si="4"/>
        <v>ปกติ</v>
      </c>
      <c r="O22" s="155">
        <f>input2!AS22</f>
        <v>10</v>
      </c>
      <c r="P22" s="157" t="str">
        <f t="shared" si="5"/>
        <v>ไม่มีจุดแข็ง</v>
      </c>
      <c r="Q22" s="163">
        <f t="shared" si="6"/>
        <v>42</v>
      </c>
      <c r="R22" s="162">
        <f t="shared" si="7"/>
        <v>42</v>
      </c>
      <c r="S22" s="159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>
      <c r="A23" s="141" t="s">
        <v>56</v>
      </c>
      <c r="B23" s="186">
        <f>input1!B23</f>
        <v>31</v>
      </c>
      <c r="C23" s="55" t="str">
        <f>input1!C23</f>
        <v>01169</v>
      </c>
      <c r="D23" s="56" t="str">
        <f>input1!D23</f>
        <v>เด็กหญิงพัชริดา  ยงเยื้องพันธ์</v>
      </c>
      <c r="E23" s="57">
        <f>input1!E23</f>
        <v>2</v>
      </c>
      <c r="F23" s="66" t="str">
        <f t="shared" si="0"/>
        <v>หญิง</v>
      </c>
      <c r="G23" s="68">
        <f>input2!AF23</f>
        <v>5</v>
      </c>
      <c r="H23" s="168" t="str">
        <f t="shared" si="1"/>
        <v>ปกติ</v>
      </c>
      <c r="I23" s="166">
        <f>input2!AI23</f>
        <v>8</v>
      </c>
      <c r="J23" s="168" t="str">
        <f t="shared" si="2"/>
        <v>ปกติ</v>
      </c>
      <c r="K23" s="165">
        <f>input2!AM23</f>
        <v>12</v>
      </c>
      <c r="L23" s="168" t="str">
        <f t="shared" si="3"/>
        <v>เสี่ยง/มีปัญหา</v>
      </c>
      <c r="M23" s="164">
        <f>input2!AQ23</f>
        <v>8</v>
      </c>
      <c r="N23" s="168" t="str">
        <f t="shared" si="4"/>
        <v>ปกติ</v>
      </c>
      <c r="O23" s="165">
        <f>input2!AS23</f>
        <v>9</v>
      </c>
      <c r="P23" s="169" t="str">
        <f t="shared" si="5"/>
        <v>ไม่มีจุดแข็ง</v>
      </c>
      <c r="Q23" s="167">
        <f t="shared" si="6"/>
        <v>42</v>
      </c>
      <c r="R23" s="166">
        <f t="shared" si="7"/>
        <v>42</v>
      </c>
      <c r="S23" s="170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>
      <c r="A24" s="184" t="s">
        <v>57</v>
      </c>
      <c r="B24" s="185">
        <f>input1!B24</f>
        <v>31</v>
      </c>
      <c r="C24" s="4" t="str">
        <f>input1!C24</f>
        <v>01170</v>
      </c>
      <c r="D24" s="5" t="str">
        <f>input1!D24</f>
        <v>เด็กหญิงพิมชนก  ธงชัย</v>
      </c>
      <c r="E24" s="6">
        <f>input1!E24</f>
        <v>2</v>
      </c>
      <c r="F24" s="69" t="str">
        <f t="shared" si="0"/>
        <v>หญิง</v>
      </c>
      <c r="G24" s="63">
        <f>input2!AF24</f>
        <v>5</v>
      </c>
      <c r="H24" s="153" t="str">
        <f t="shared" si="1"/>
        <v>ปกติ</v>
      </c>
      <c r="I24" s="156">
        <f>input2!AI24</f>
        <v>10</v>
      </c>
      <c r="J24" s="153" t="str">
        <f t="shared" si="2"/>
        <v>เสี่ยง/มีปัญหา</v>
      </c>
      <c r="K24" s="155">
        <f>input2!AM24</f>
        <v>10</v>
      </c>
      <c r="L24" s="153" t="str">
        <f t="shared" si="3"/>
        <v>ปกติ</v>
      </c>
      <c r="M24" s="154">
        <f>input2!AQ24</f>
        <v>7</v>
      </c>
      <c r="N24" s="153" t="str">
        <f t="shared" si="4"/>
        <v>ปกติ</v>
      </c>
      <c r="O24" s="155">
        <f>input2!AS24</f>
        <v>10</v>
      </c>
      <c r="P24" s="157" t="str">
        <f t="shared" si="5"/>
        <v>ไม่มีจุดแข็ง</v>
      </c>
      <c r="Q24" s="158">
        <f t="shared" si="6"/>
        <v>42</v>
      </c>
      <c r="R24" s="156">
        <f t="shared" si="7"/>
        <v>42</v>
      </c>
      <c r="S24" s="159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>
      <c r="A25" s="139" t="s">
        <v>58</v>
      </c>
      <c r="B25" s="185">
        <f>input1!B25</f>
        <v>31</v>
      </c>
      <c r="C25" s="4" t="str">
        <f>input1!C25</f>
        <v>01171</v>
      </c>
      <c r="D25" s="5" t="str">
        <f>input1!D25</f>
        <v>เด็กหญิงเมธาวี  พองผาลา</v>
      </c>
      <c r="E25" s="6">
        <f>input1!E25</f>
        <v>2</v>
      </c>
      <c r="F25" s="64" t="str">
        <f t="shared" si="0"/>
        <v>หญิง</v>
      </c>
      <c r="G25" s="65">
        <f>input2!AF25</f>
        <v>5</v>
      </c>
      <c r="H25" s="153" t="str">
        <f t="shared" si="1"/>
        <v>ปกติ</v>
      </c>
      <c r="I25" s="162">
        <f>input2!AI25</f>
        <v>10</v>
      </c>
      <c r="J25" s="153" t="str">
        <f t="shared" si="2"/>
        <v>เสี่ยง/มีปัญหา</v>
      </c>
      <c r="K25" s="161">
        <f>input2!AM25</f>
        <v>10</v>
      </c>
      <c r="L25" s="153" t="str">
        <f t="shared" si="3"/>
        <v>ปกติ</v>
      </c>
      <c r="M25" s="160">
        <f>input2!AQ25</f>
        <v>7</v>
      </c>
      <c r="N25" s="153" t="str">
        <f t="shared" si="4"/>
        <v>ปกติ</v>
      </c>
      <c r="O25" s="161">
        <f>input2!AS25</f>
        <v>10</v>
      </c>
      <c r="P25" s="157" t="str">
        <f t="shared" si="5"/>
        <v>ไม่มีจุดแข็ง</v>
      </c>
      <c r="Q25" s="163">
        <f t="shared" si="6"/>
        <v>42</v>
      </c>
      <c r="R25" s="162">
        <f t="shared" si="7"/>
        <v>42</v>
      </c>
      <c r="S25" s="159" t="str">
        <f t="shared" si="8"/>
        <v>ปกติ</v>
      </c>
    </row>
    <row r="26" spans="1:31" s="13" customFormat="1" ht="18" customHeight="1">
      <c r="A26" s="140" t="s">
        <v>59</v>
      </c>
      <c r="B26" s="185">
        <f>input1!B26</f>
        <v>31</v>
      </c>
      <c r="C26" s="4" t="str">
        <f>input1!C26</f>
        <v>01172</v>
      </c>
      <c r="D26" s="5" t="str">
        <f>input1!D26</f>
        <v>เด็กหญิงยุพิน  พิมพ์สระเกตุ</v>
      </c>
      <c r="E26" s="6">
        <f>input1!E26</f>
        <v>2</v>
      </c>
      <c r="F26" s="64" t="str">
        <f t="shared" si="0"/>
        <v>หญิง</v>
      </c>
      <c r="G26" s="63">
        <f>input2!AF26</f>
        <v>8</v>
      </c>
      <c r="H26" s="153" t="str">
        <f t="shared" si="1"/>
        <v>ปกติ</v>
      </c>
      <c r="I26" s="156">
        <f>input2!AI26</f>
        <v>9</v>
      </c>
      <c r="J26" s="153" t="str">
        <f t="shared" si="2"/>
        <v>ปกติ</v>
      </c>
      <c r="K26" s="155">
        <f>input2!AM26</f>
        <v>9</v>
      </c>
      <c r="L26" s="153" t="str">
        <f t="shared" si="3"/>
        <v>ปกติ</v>
      </c>
      <c r="M26" s="154">
        <f>input2!AQ26</f>
        <v>8</v>
      </c>
      <c r="N26" s="153" t="str">
        <f t="shared" si="4"/>
        <v>ปกติ</v>
      </c>
      <c r="O26" s="155">
        <f>input2!AS26</f>
        <v>6</v>
      </c>
      <c r="P26" s="157" t="str">
        <f t="shared" si="5"/>
        <v>ไม่มีจุดแข็ง</v>
      </c>
      <c r="Q26" s="163">
        <f t="shared" si="6"/>
        <v>40</v>
      </c>
      <c r="R26" s="162">
        <f t="shared" si="7"/>
        <v>40</v>
      </c>
      <c r="S26" s="159" t="str">
        <f t="shared" si="8"/>
        <v>ปกติ</v>
      </c>
    </row>
    <row r="27" spans="1:31" s="13" customFormat="1" ht="18" customHeight="1">
      <c r="A27" s="140" t="s">
        <v>0</v>
      </c>
      <c r="B27" s="185">
        <f>input1!B27</f>
        <v>31</v>
      </c>
      <c r="C27" s="4" t="str">
        <f>input1!C27</f>
        <v>01174</v>
      </c>
      <c r="D27" s="5" t="str">
        <f>input1!D27</f>
        <v>เด็กหญิงลลิตา  ทับทิมศรี</v>
      </c>
      <c r="E27" s="6">
        <f>input1!E27</f>
        <v>2</v>
      </c>
      <c r="F27" s="64" t="str">
        <f t="shared" ref="F27:F30" si="9">IF(E27=1,"ชาย",IF(E27=2,"หญิง","-"))</f>
        <v>หญิง</v>
      </c>
      <c r="G27" s="63">
        <f>input2!AF27</f>
        <v>6</v>
      </c>
      <c r="H27" s="153" t="str">
        <f t="shared" ref="H27:H30" si="10">IF(G27&gt;10,"เสี่ยง/มีปัญหา","ปกติ")</f>
        <v>ปกติ</v>
      </c>
      <c r="I27" s="156">
        <f>input2!AI27</f>
        <v>7</v>
      </c>
      <c r="J27" s="153" t="str">
        <f t="shared" ref="J27:J30" si="11">IF(I27&gt;9,"เสี่ยง/มีปัญหา","ปกติ")</f>
        <v>ปกติ</v>
      </c>
      <c r="K27" s="155">
        <f>input2!AM27</f>
        <v>10</v>
      </c>
      <c r="L27" s="153" t="str">
        <f t="shared" ref="L27:L30" si="12">IF(K27&gt;10,"เสี่ยง/มีปัญหา","ปกติ")</f>
        <v>ปกติ</v>
      </c>
      <c r="M27" s="154">
        <f>input2!AQ27</f>
        <v>5</v>
      </c>
      <c r="N27" s="153" t="str">
        <f t="shared" ref="N27:N30" si="13">IF(M27&gt;9,"เสี่ยง/มีปัญหา","ปกติ")</f>
        <v>ปกติ</v>
      </c>
      <c r="O27" s="155">
        <f>input2!AS27</f>
        <v>12</v>
      </c>
      <c r="P27" s="157" t="str">
        <f t="shared" ref="P27:P30" si="14">IF(O27&gt;10,"มีจุดแข็ง","ไม่มีจุดแข็ง")</f>
        <v>มีจุดแข็ง</v>
      </c>
      <c r="Q27" s="163">
        <f t="shared" ref="Q27:Q30" si="15">G27+I27+K27+M27+O27</f>
        <v>40</v>
      </c>
      <c r="R27" s="162">
        <f t="shared" ref="R27:R30" si="16">IF(Q27&lt;1,"-",Q27)</f>
        <v>40</v>
      </c>
      <c r="S27" s="159" t="str">
        <f t="shared" ref="S27:S30" si="17">IF(R27&gt;48,"เสี่ยง/มีปัญหา","ปกติ")</f>
        <v>ปกติ</v>
      </c>
    </row>
    <row r="28" spans="1:31" s="13" customFormat="1" ht="18" customHeight="1">
      <c r="A28" s="140" t="s">
        <v>1</v>
      </c>
      <c r="B28" s="185">
        <f>input1!B28</f>
        <v>31</v>
      </c>
      <c r="C28" s="4" t="str">
        <f>input1!C28</f>
        <v>01175</v>
      </c>
      <c r="D28" s="5" t="str">
        <f>input1!D28</f>
        <v>เด็กหญิงวรรณิษา  วงษ์จ่า</v>
      </c>
      <c r="E28" s="6">
        <f>input1!E28</f>
        <v>2</v>
      </c>
      <c r="F28" s="64" t="str">
        <f t="shared" si="9"/>
        <v>หญิง</v>
      </c>
      <c r="G28" s="63">
        <f>input2!AF28</f>
        <v>8</v>
      </c>
      <c r="H28" s="153" t="str">
        <f t="shared" si="10"/>
        <v>ปกติ</v>
      </c>
      <c r="I28" s="156">
        <f>input2!AI28</f>
        <v>7</v>
      </c>
      <c r="J28" s="153" t="str">
        <f t="shared" si="11"/>
        <v>ปกติ</v>
      </c>
      <c r="K28" s="155">
        <f>input2!AM28</f>
        <v>6</v>
      </c>
      <c r="L28" s="153" t="str">
        <f t="shared" si="12"/>
        <v>ปกติ</v>
      </c>
      <c r="M28" s="154">
        <f>input2!AQ28</f>
        <v>6</v>
      </c>
      <c r="N28" s="153" t="str">
        <f t="shared" si="13"/>
        <v>ปกติ</v>
      </c>
      <c r="O28" s="155">
        <f>input2!AS28</f>
        <v>11</v>
      </c>
      <c r="P28" s="157" t="str">
        <f t="shared" si="14"/>
        <v>มีจุดแข็ง</v>
      </c>
      <c r="Q28" s="163">
        <f t="shared" si="15"/>
        <v>38</v>
      </c>
      <c r="R28" s="162">
        <f t="shared" si="16"/>
        <v>38</v>
      </c>
      <c r="S28" s="159" t="str">
        <f t="shared" si="17"/>
        <v>ปกติ</v>
      </c>
    </row>
    <row r="29" spans="1:31" s="13" customFormat="1" ht="18" customHeight="1">
      <c r="A29" s="140" t="s">
        <v>2</v>
      </c>
      <c r="B29" s="185">
        <f>input1!B29</f>
        <v>31</v>
      </c>
      <c r="C29" s="4" t="str">
        <f>input1!C29</f>
        <v>01176</v>
      </c>
      <c r="D29" s="5" t="str">
        <f>input1!D29</f>
        <v>เด็กหญิงวราภรณ์  สมโภชน์</v>
      </c>
      <c r="E29" s="6">
        <f>input1!E29</f>
        <v>2</v>
      </c>
      <c r="F29" s="64" t="str">
        <f t="shared" si="9"/>
        <v>หญิง</v>
      </c>
      <c r="G29" s="63">
        <f>input2!AF29</f>
        <v>6</v>
      </c>
      <c r="H29" s="153" t="str">
        <f t="shared" si="10"/>
        <v>ปกติ</v>
      </c>
      <c r="I29" s="156">
        <f>input2!AI29</f>
        <v>7</v>
      </c>
      <c r="J29" s="153" t="str">
        <f t="shared" si="11"/>
        <v>ปกติ</v>
      </c>
      <c r="K29" s="155">
        <f>input2!AM29</f>
        <v>10</v>
      </c>
      <c r="L29" s="153" t="str">
        <f t="shared" si="12"/>
        <v>ปกติ</v>
      </c>
      <c r="M29" s="154">
        <f>input2!AQ29</f>
        <v>5</v>
      </c>
      <c r="N29" s="153" t="str">
        <f t="shared" si="13"/>
        <v>ปกติ</v>
      </c>
      <c r="O29" s="155">
        <f>input2!AS29</f>
        <v>12</v>
      </c>
      <c r="P29" s="157" t="str">
        <f t="shared" si="14"/>
        <v>มีจุดแข็ง</v>
      </c>
      <c r="Q29" s="163">
        <f t="shared" si="15"/>
        <v>40</v>
      </c>
      <c r="R29" s="162">
        <f t="shared" si="16"/>
        <v>40</v>
      </c>
      <c r="S29" s="159" t="str">
        <f t="shared" si="17"/>
        <v>ปกติ</v>
      </c>
    </row>
    <row r="30" spans="1:31" s="13" customFormat="1" ht="18" customHeight="1">
      <c r="A30" s="140" t="s">
        <v>3</v>
      </c>
      <c r="B30" s="185">
        <f>input1!B30</f>
        <v>31</v>
      </c>
      <c r="C30" s="4" t="str">
        <f>input1!C30</f>
        <v>01177</v>
      </c>
      <c r="D30" s="5" t="str">
        <f>input1!D30</f>
        <v>เด็กหญิงวิกานดา  ปรายยอดประเสริฐ</v>
      </c>
      <c r="E30" s="6">
        <f>input1!E30</f>
        <v>2</v>
      </c>
      <c r="F30" s="64" t="str">
        <f t="shared" si="9"/>
        <v>หญิง</v>
      </c>
      <c r="G30" s="63">
        <f>input2!AF30</f>
        <v>6</v>
      </c>
      <c r="H30" s="153" t="str">
        <f t="shared" si="10"/>
        <v>ปกติ</v>
      </c>
      <c r="I30" s="156">
        <f>input2!AI30</f>
        <v>7</v>
      </c>
      <c r="J30" s="153" t="str">
        <f t="shared" si="11"/>
        <v>ปกติ</v>
      </c>
      <c r="K30" s="155">
        <f>input2!AM30</f>
        <v>10</v>
      </c>
      <c r="L30" s="153" t="str">
        <f t="shared" si="12"/>
        <v>ปกติ</v>
      </c>
      <c r="M30" s="154">
        <f>input2!AQ30</f>
        <v>5</v>
      </c>
      <c r="N30" s="153" t="str">
        <f t="shared" si="13"/>
        <v>ปกติ</v>
      </c>
      <c r="O30" s="155">
        <f>input2!AS30</f>
        <v>12</v>
      </c>
      <c r="P30" s="157" t="str">
        <f t="shared" si="14"/>
        <v>มีจุดแข็ง</v>
      </c>
      <c r="Q30" s="163">
        <f t="shared" si="15"/>
        <v>40</v>
      </c>
      <c r="R30" s="162">
        <f t="shared" si="16"/>
        <v>40</v>
      </c>
      <c r="S30" s="159" t="str">
        <f t="shared" si="17"/>
        <v>ปกติ</v>
      </c>
    </row>
    <row r="31" spans="1:31" s="13" customFormat="1" ht="18" customHeight="1">
      <c r="A31" s="140" t="s">
        <v>4</v>
      </c>
      <c r="B31" s="185">
        <f>input1!B31</f>
        <v>31</v>
      </c>
      <c r="C31" s="4" t="str">
        <f>input1!C31</f>
        <v>01178</v>
      </c>
      <c r="D31" s="5" t="str">
        <f>input1!D31</f>
        <v>เด็กหญิงศศิวิมล  ข่มพัด</v>
      </c>
      <c r="E31" s="6">
        <f>input1!E31</f>
        <v>2</v>
      </c>
      <c r="F31" s="64" t="str">
        <f t="shared" ref="F31" si="18">IF(E31=1,"ชาย",IF(E31=2,"หญิง","-"))</f>
        <v>หญิง</v>
      </c>
      <c r="G31" s="63">
        <f>input2!AF31</f>
        <v>8</v>
      </c>
      <c r="H31" s="153" t="str">
        <f t="shared" ref="H31" si="19">IF(G31&gt;10,"เสี่ยง/มีปัญหา","ปกติ")</f>
        <v>ปกติ</v>
      </c>
      <c r="I31" s="156">
        <f>input2!AI31</f>
        <v>7</v>
      </c>
      <c r="J31" s="153" t="str">
        <f t="shared" ref="J31" si="20">IF(I31&gt;9,"เสี่ยง/มีปัญหา","ปกติ")</f>
        <v>ปกติ</v>
      </c>
      <c r="K31" s="155">
        <f>input2!AM31</f>
        <v>6</v>
      </c>
      <c r="L31" s="153" t="str">
        <f t="shared" ref="L31" si="21">IF(K31&gt;10,"เสี่ยง/มีปัญหา","ปกติ")</f>
        <v>ปกติ</v>
      </c>
      <c r="M31" s="154">
        <f>input2!AQ31</f>
        <v>6</v>
      </c>
      <c r="N31" s="153" t="str">
        <f t="shared" ref="N31" si="22">IF(M31&gt;9,"เสี่ยง/มีปัญหา","ปกติ")</f>
        <v>ปกติ</v>
      </c>
      <c r="O31" s="155">
        <f>input2!AS31</f>
        <v>11</v>
      </c>
      <c r="P31" s="157" t="str">
        <f t="shared" ref="P31" si="23">IF(O31&gt;10,"มีจุดแข็ง","ไม่มีจุดแข็ง")</f>
        <v>มีจุดแข็ง</v>
      </c>
      <c r="Q31" s="163">
        <f t="shared" ref="Q31" si="24">G31+I31+K31+M31+O31</f>
        <v>38</v>
      </c>
      <c r="R31" s="162">
        <f t="shared" ref="R31" si="25">IF(Q31&lt;1,"-",Q31)</f>
        <v>38</v>
      </c>
      <c r="S31" s="159" t="str">
        <f t="shared" ref="S31" si="26">IF(R31&gt;48,"เสี่ยง/มีปัญหา","ปกติ")</f>
        <v>ปกติ</v>
      </c>
    </row>
    <row r="32" spans="1:31" s="13" customFormat="1" ht="18" customHeight="1">
      <c r="A32" s="140" t="s">
        <v>5</v>
      </c>
      <c r="B32" s="185">
        <f>input1!B32</f>
        <v>31</v>
      </c>
      <c r="C32" s="4" t="str">
        <f>input1!C32</f>
        <v>01179</v>
      </c>
      <c r="D32" s="5" t="str">
        <f>input1!D32</f>
        <v>เด็กหญิงศุภรัตน์  ทองอ่อน</v>
      </c>
      <c r="E32" s="6">
        <f>input1!E32</f>
        <v>2</v>
      </c>
      <c r="F32" s="64" t="str">
        <f t="shared" ref="F32:F35" si="27">IF(E32=1,"ชาย",IF(E32=2,"หญิง","-"))</f>
        <v>หญิง</v>
      </c>
      <c r="G32" s="63">
        <f>input2!AF32</f>
        <v>8</v>
      </c>
      <c r="H32" s="153" t="str">
        <f t="shared" ref="H32:H35" si="28">IF(G32&gt;10,"เสี่ยง/มีปัญหา","ปกติ")</f>
        <v>ปกติ</v>
      </c>
      <c r="I32" s="156">
        <f>input2!AI32</f>
        <v>7</v>
      </c>
      <c r="J32" s="153" t="str">
        <f t="shared" ref="J32:J35" si="29">IF(I32&gt;9,"เสี่ยง/มีปัญหา","ปกติ")</f>
        <v>ปกติ</v>
      </c>
      <c r="K32" s="155">
        <f>input2!AM32</f>
        <v>7</v>
      </c>
      <c r="L32" s="153" t="str">
        <f t="shared" ref="L32:L35" si="30">IF(K32&gt;10,"เสี่ยง/มีปัญหา","ปกติ")</f>
        <v>ปกติ</v>
      </c>
      <c r="M32" s="154">
        <f>input2!AQ32</f>
        <v>7</v>
      </c>
      <c r="N32" s="153" t="str">
        <f t="shared" ref="N32:N35" si="31">IF(M32&gt;9,"เสี่ยง/มีปัญหา","ปกติ")</f>
        <v>ปกติ</v>
      </c>
      <c r="O32" s="155">
        <f>input2!AS32</f>
        <v>14</v>
      </c>
      <c r="P32" s="157" t="str">
        <f t="shared" ref="P32:P35" si="32">IF(O32&gt;10,"มีจุดแข็ง","ไม่มีจุดแข็ง")</f>
        <v>มีจุดแข็ง</v>
      </c>
      <c r="Q32" s="163">
        <f t="shared" ref="Q32:Q35" si="33">G32+I32+K32+M32+O32</f>
        <v>43</v>
      </c>
      <c r="R32" s="162">
        <f t="shared" ref="R32:R35" si="34">IF(Q32&lt;1,"-",Q32)</f>
        <v>43</v>
      </c>
      <c r="S32" s="159" t="str">
        <f t="shared" ref="S32:S35" si="35">IF(R32&gt;48,"เสี่ยง/มีปัญหา","ปกติ")</f>
        <v>ปกติ</v>
      </c>
    </row>
    <row r="33" spans="1:19" s="13" customFormat="1" ht="18" customHeight="1">
      <c r="A33" s="140" t="s">
        <v>6</v>
      </c>
      <c r="B33" s="185">
        <f>input1!B33</f>
        <v>31</v>
      </c>
      <c r="C33" s="4" t="str">
        <f>input1!C33</f>
        <v>01180</v>
      </c>
      <c r="D33" s="5" t="str">
        <f>input1!D33</f>
        <v>เด็กหญิงอรพรรณ  เลาคำ</v>
      </c>
      <c r="E33" s="6">
        <f>input1!E33</f>
        <v>2</v>
      </c>
      <c r="F33" s="64" t="str">
        <f t="shared" si="27"/>
        <v>หญิง</v>
      </c>
      <c r="G33" s="63">
        <f>input2!AF33</f>
        <v>6</v>
      </c>
      <c r="H33" s="153" t="str">
        <f t="shared" si="28"/>
        <v>ปกติ</v>
      </c>
      <c r="I33" s="156">
        <f>input2!AI33</f>
        <v>5</v>
      </c>
      <c r="J33" s="153" t="str">
        <f t="shared" si="29"/>
        <v>ปกติ</v>
      </c>
      <c r="K33" s="155">
        <f>input2!AM33</f>
        <v>5</v>
      </c>
      <c r="L33" s="153" t="str">
        <f t="shared" si="30"/>
        <v>ปกติ</v>
      </c>
      <c r="M33" s="154">
        <f>input2!AQ33</f>
        <v>7</v>
      </c>
      <c r="N33" s="153" t="str">
        <f t="shared" si="31"/>
        <v>ปกติ</v>
      </c>
      <c r="O33" s="155">
        <f>input2!AS33</f>
        <v>15</v>
      </c>
      <c r="P33" s="157" t="str">
        <f t="shared" si="32"/>
        <v>มีจุดแข็ง</v>
      </c>
      <c r="Q33" s="163">
        <f t="shared" si="33"/>
        <v>38</v>
      </c>
      <c r="R33" s="162">
        <f t="shared" si="34"/>
        <v>38</v>
      </c>
      <c r="S33" s="159" t="str">
        <f t="shared" si="35"/>
        <v>ปกติ</v>
      </c>
    </row>
    <row r="34" spans="1:19" s="13" customFormat="1" ht="18" customHeight="1">
      <c r="A34" s="140" t="s">
        <v>7</v>
      </c>
      <c r="B34" s="185">
        <f>input1!B34</f>
        <v>31</v>
      </c>
      <c r="C34" s="4" t="str">
        <f>input1!C34</f>
        <v>01311</v>
      </c>
      <c r="D34" s="5" t="str">
        <f>input1!D34</f>
        <v>เด็กหญิงนลินี  พูกันแก้ว</v>
      </c>
      <c r="E34" s="6">
        <f>input1!E34</f>
        <v>2</v>
      </c>
      <c r="F34" s="64" t="str">
        <f t="shared" si="27"/>
        <v>หญิง</v>
      </c>
      <c r="G34" s="63">
        <f>input2!AF34</f>
        <v>6</v>
      </c>
      <c r="H34" s="153" t="str">
        <f t="shared" si="28"/>
        <v>ปกติ</v>
      </c>
      <c r="I34" s="156">
        <f>input2!AI34</f>
        <v>11</v>
      </c>
      <c r="J34" s="153" t="str">
        <f t="shared" si="29"/>
        <v>เสี่ยง/มีปัญหา</v>
      </c>
      <c r="K34" s="155">
        <f>input2!AM34</f>
        <v>12</v>
      </c>
      <c r="L34" s="153" t="str">
        <f t="shared" si="30"/>
        <v>เสี่ยง/มีปัญหา</v>
      </c>
      <c r="M34" s="154">
        <f>input2!AQ34</f>
        <v>5</v>
      </c>
      <c r="N34" s="153" t="str">
        <f t="shared" si="31"/>
        <v>ปกติ</v>
      </c>
      <c r="O34" s="155">
        <f>input2!AS34</f>
        <v>10</v>
      </c>
      <c r="P34" s="157" t="str">
        <f t="shared" si="32"/>
        <v>ไม่มีจุดแข็ง</v>
      </c>
      <c r="Q34" s="163">
        <f t="shared" si="33"/>
        <v>44</v>
      </c>
      <c r="R34" s="162">
        <f t="shared" si="34"/>
        <v>44</v>
      </c>
      <c r="S34" s="159" t="str">
        <f t="shared" si="35"/>
        <v>ปกติ</v>
      </c>
    </row>
    <row r="35" spans="1:19" s="13" customFormat="1" ht="18" customHeight="1">
      <c r="A35" s="140" t="s">
        <v>8</v>
      </c>
      <c r="B35" s="185">
        <f>input1!B35</f>
        <v>31</v>
      </c>
      <c r="C35" s="4">
        <f>input1!C35</f>
        <v>0</v>
      </c>
      <c r="D35" s="5" t="str">
        <f>input1!D35</f>
        <v>เด็กหญิงทรายแก้ว   ภูริบริบูรณ์</v>
      </c>
      <c r="E35" s="6">
        <f>input1!E35</f>
        <v>2</v>
      </c>
      <c r="F35" s="64" t="str">
        <f t="shared" si="27"/>
        <v>หญิง</v>
      </c>
      <c r="G35" s="63">
        <f>input2!AF35</f>
        <v>6</v>
      </c>
      <c r="H35" s="153" t="str">
        <f t="shared" si="28"/>
        <v>ปกติ</v>
      </c>
      <c r="I35" s="156">
        <f>input2!AI35</f>
        <v>5</v>
      </c>
      <c r="J35" s="153" t="str">
        <f t="shared" si="29"/>
        <v>ปกติ</v>
      </c>
      <c r="K35" s="155">
        <f>input2!AM35</f>
        <v>5</v>
      </c>
      <c r="L35" s="153" t="str">
        <f t="shared" si="30"/>
        <v>ปกติ</v>
      </c>
      <c r="M35" s="154">
        <f>input2!AQ35</f>
        <v>7</v>
      </c>
      <c r="N35" s="153" t="str">
        <f t="shared" si="31"/>
        <v>ปกติ</v>
      </c>
      <c r="O35" s="155">
        <f>input2!AS35</f>
        <v>15</v>
      </c>
      <c r="P35" s="157" t="str">
        <f t="shared" si="32"/>
        <v>มีจุดแข็ง</v>
      </c>
      <c r="Q35" s="163">
        <f t="shared" si="33"/>
        <v>38</v>
      </c>
      <c r="R35" s="162">
        <f t="shared" si="34"/>
        <v>38</v>
      </c>
      <c r="S35" s="159" t="str">
        <f t="shared" si="35"/>
        <v>ปกติ</v>
      </c>
    </row>
    <row r="36" spans="1:19" ht="56.25" customHeight="1">
      <c r="C36" s="70" t="s">
        <v>47</v>
      </c>
      <c r="D36" s="70"/>
      <c r="E36" s="51"/>
      <c r="F36" s="71"/>
      <c r="G36" s="70"/>
      <c r="H36" s="70"/>
    </row>
    <row r="37" spans="1:19" ht="21">
      <c r="C37" s="51"/>
      <c r="D37" s="51" t="s">
        <v>48</v>
      </c>
      <c r="E37" s="51"/>
      <c r="F37" s="51" t="s">
        <v>48</v>
      </c>
      <c r="G37" s="51"/>
      <c r="H37" s="51"/>
    </row>
  </sheetData>
  <mergeCells count="3">
    <mergeCell ref="A1:F1"/>
    <mergeCell ref="A2:F2"/>
    <mergeCell ref="H1:S1"/>
  </mergeCells>
  <phoneticPr fontId="0" type="noConversion"/>
  <printOptions horizontalCentered="1"/>
  <pageMargins left="0.55118110236220474" right="0.55118110236220474" top="0.98425196850393704" bottom="0.59055118110236227" header="0.51181102362204722" footer="0.51181102362204722"/>
  <pageSetup paperSize="9" scale="72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7</vt:i4>
      </vt:variant>
    </vt:vector>
  </HeadingPairs>
  <TitlesOfParts>
    <vt:vector size="19" baseType="lpstr">
      <vt:lpstr>inform</vt:lpstr>
      <vt:lpstr>input1</vt:lpstr>
      <vt:lpstr>input2</vt:lpstr>
      <vt:lpstr>input3</vt:lpstr>
      <vt:lpstr>equal1</vt:lpstr>
      <vt:lpstr>equal2</vt:lpstr>
      <vt:lpstr>equal3</vt:lpstr>
      <vt:lpstr>report1</vt:lpstr>
      <vt:lpstr>report2</vt:lpstr>
      <vt:lpstr>report3</vt:lpstr>
      <vt:lpstr>summary</vt:lpstr>
      <vt:lpstr>graph</vt:lpstr>
      <vt:lpstr>summary!Print_Area</vt:lpstr>
      <vt:lpstr>input1!Print_Titles</vt:lpstr>
      <vt:lpstr>input2!Print_Titles</vt:lpstr>
      <vt:lpstr>input3!Print_Titles</vt:lpstr>
      <vt:lpstr>report1!Print_Titles</vt:lpstr>
      <vt:lpstr>report2!Print_Titles</vt:lpstr>
      <vt:lpstr>report3!Print_Titles</vt:lpstr>
    </vt:vector>
  </TitlesOfParts>
  <Company>Rochanavipart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User</cp:lastModifiedBy>
  <cp:lastPrinted>2018-10-30T06:26:10Z</cp:lastPrinted>
  <dcterms:created xsi:type="dcterms:W3CDTF">2007-09-01T10:36:03Z</dcterms:created>
  <dcterms:modified xsi:type="dcterms:W3CDTF">2018-10-30T06:28:30Z</dcterms:modified>
  <cp:category>ระบบดูแล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